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<sst xmlns="http://schemas.openxmlformats.org/spreadsheetml/2006/main" count="95" uniqueCount="91">
  <si>
    <t>附件：1</t>
  </si>
  <si>
    <t>镇康县2021年一般公共预算收支平衡表</t>
  </si>
  <si>
    <t>单位：万元</t>
  </si>
  <si>
    <t>收　　　　入</t>
  </si>
  <si>
    <t>支　　　　出</t>
  </si>
  <si>
    <t>备注</t>
  </si>
  <si>
    <t>项    目</t>
  </si>
  <si>
    <t>2020年执行数</t>
  </si>
  <si>
    <t>2021年预算数</t>
  </si>
  <si>
    <t>2021年建议调整数</t>
  </si>
  <si>
    <t>一、一般公共预算收入</t>
  </si>
  <si>
    <t>六、一般公共预算支出</t>
  </si>
  <si>
    <t>二、上级补助收入</t>
  </si>
  <si>
    <t>部门预算安排</t>
  </si>
  <si>
    <t>年初纳入预算114738万元（含按要求纳入预算的边境地区转移支付提前下达部分13078万元），年度执行中调减预算4398万元。</t>
  </si>
  <si>
    <t xml:space="preserve">   1、返还性收入</t>
  </si>
  <si>
    <t>上级专项安排（含共同事权）</t>
  </si>
  <si>
    <t xml:space="preserve">   （1）增值税和消费税税收返还</t>
  </si>
  <si>
    <t>上年结转</t>
  </si>
  <si>
    <t xml:space="preserve">   （2）所得税基数返还</t>
  </si>
  <si>
    <t xml:space="preserve">   （3）其他返还性收入</t>
  </si>
  <si>
    <t xml:space="preserve">   2、专项转移支付收入</t>
  </si>
  <si>
    <t xml:space="preserve">   3、一般性转移支付收入</t>
  </si>
  <si>
    <t xml:space="preserve">   （1）体制补助收入</t>
  </si>
  <si>
    <t xml:space="preserve">   （2）均衡性转移支付收入</t>
  </si>
  <si>
    <t xml:space="preserve">   （3）县级基本财力保障机制奖补资金收入</t>
  </si>
  <si>
    <t xml:space="preserve">   （4）结算补助收入</t>
  </si>
  <si>
    <t xml:space="preserve">   （5）资源枯竭型城市转移支出补助收入</t>
  </si>
  <si>
    <t xml:space="preserve">   （6）企业事业单位划转移补助收入</t>
  </si>
  <si>
    <t xml:space="preserve">   （7）产粮（油）大县奖励资金收入</t>
  </si>
  <si>
    <t xml:space="preserve">   （8）重点生态功能区转移支付收入</t>
  </si>
  <si>
    <t>七、地方政府债券还本支出</t>
  </si>
  <si>
    <t xml:space="preserve">   （9）固定数额补助收入</t>
  </si>
  <si>
    <t xml:space="preserve">   （10）革命老区转移支付收入</t>
  </si>
  <si>
    <t>八、专项上解支出</t>
  </si>
  <si>
    <t xml:space="preserve">   （11）民族地区转移支付收入</t>
  </si>
  <si>
    <t xml:space="preserve">   1、烟叶税上解</t>
  </si>
  <si>
    <t xml:space="preserve">   （12）边境地区转移支付收入</t>
  </si>
  <si>
    <t xml:space="preserve">   2、代扣代征税款手续费</t>
  </si>
  <si>
    <t xml:space="preserve">   （13）贫困地区转移支付收入</t>
  </si>
  <si>
    <t xml:space="preserve">   3、税务经费上划</t>
  </si>
  <si>
    <t xml:space="preserve">   （14）基层公检法司转移支付收入</t>
  </si>
  <si>
    <t xml:space="preserve">   4、固定性上解</t>
  </si>
  <si>
    <t xml:space="preserve">   （15）城乡义务教育转移支付收入</t>
  </si>
  <si>
    <t xml:space="preserve">   5、收入增长上解</t>
  </si>
  <si>
    <t xml:space="preserve">   （16）基本养老金转移支付收入</t>
  </si>
  <si>
    <t xml:space="preserve">   6、水资源上解</t>
  </si>
  <si>
    <t xml:space="preserve">   （17）城乡居民基本医疗保险转移支付收入</t>
  </si>
  <si>
    <t xml:space="preserve">   7、检法审计经费上划</t>
  </si>
  <si>
    <t xml:space="preserve">   （18）农村综合改革转移支付收入</t>
  </si>
  <si>
    <t xml:space="preserve">   8、国土经费上解</t>
  </si>
  <si>
    <t xml:space="preserve">   （19）一般公共服务共同财政事权转移支付收入</t>
  </si>
  <si>
    <t xml:space="preserve">   9、监察体制改革上解</t>
  </si>
  <si>
    <t xml:space="preserve">   （20）外交共同财政事权转移支付收入</t>
  </si>
  <si>
    <t xml:space="preserve">   10、高速公路上解</t>
  </si>
  <si>
    <t xml:space="preserve">   （21）国防共同财政事权转移支付收入</t>
  </si>
  <si>
    <t xml:space="preserve">   11、生态环境体制上解</t>
  </si>
  <si>
    <t xml:space="preserve">   （22）公共安全共同财政事权转移支付收入</t>
  </si>
  <si>
    <t xml:space="preserve">   12、增值税留抵退税上解</t>
  </si>
  <si>
    <t xml:space="preserve">   （23）教育共同财政事权转移支付收入</t>
  </si>
  <si>
    <t xml:space="preserve">   13、国家可持续发展上解</t>
  </si>
  <si>
    <t xml:space="preserve">   （24）文化旅游体育与传媒共同财政事权转移支付收入</t>
  </si>
  <si>
    <t xml:space="preserve">   14、黄标车清算上解</t>
  </si>
  <si>
    <t xml:space="preserve">   （25）社会保障和就业共同财政事权转移支付收入</t>
  </si>
  <si>
    <t xml:space="preserve">   15、可再生能源电价增值税扣款2019年-2020年</t>
  </si>
  <si>
    <t xml:space="preserve">   （26）医疗卫生共同财政事权转移支付收入</t>
  </si>
  <si>
    <t>九、预调入预算稳定调节基金</t>
  </si>
  <si>
    <t xml:space="preserve">   （27）节能环保共同财政事权转移支付收入</t>
  </si>
  <si>
    <t xml:space="preserve">   （28）农林水共同财政事权转移支付收入</t>
  </si>
  <si>
    <t>十、年终结余</t>
  </si>
  <si>
    <t xml:space="preserve">   （29）交通运输共同财政事权转移支付收入</t>
  </si>
  <si>
    <t xml:space="preserve">          其中：净结余</t>
  </si>
  <si>
    <t xml:space="preserve">   （30）资源勘探信息等共同财政事权转移支付收入</t>
  </si>
  <si>
    <t xml:space="preserve">               项目结转</t>
  </si>
  <si>
    <t xml:space="preserve">   （31）商业服务业等共同财政事权转移支付收入</t>
  </si>
  <si>
    <r>
      <t xml:space="preserve">                 </t>
    </r>
    <r>
      <rPr>
        <b/>
        <sz val="10"/>
        <rFont val="宋体"/>
        <family val="0"/>
      </rPr>
      <t>补充预算稳定调节基金</t>
    </r>
  </si>
  <si>
    <t xml:space="preserve">   （32）金融共同财政事权转移支付收入</t>
  </si>
  <si>
    <t xml:space="preserve">   （33）自然资源海洋气象等共同财政事权转移支付收入</t>
  </si>
  <si>
    <t xml:space="preserve">   （34）住房保障共同财政事权转移支付收入</t>
  </si>
  <si>
    <t xml:space="preserve">   （35）粮油物资储备共同财政事权转移支付收入</t>
  </si>
  <si>
    <t xml:space="preserve">   （36）灾害防治及应急管理共同财政事权转移支付收入</t>
  </si>
  <si>
    <t xml:space="preserve">   （37）其他共同财政事权转移支付收入</t>
  </si>
  <si>
    <t xml:space="preserve">   （38）其他一般性转移支付收入</t>
  </si>
  <si>
    <t>三、地方政府债券转贷收入</t>
  </si>
  <si>
    <t>四、上年结转</t>
  </si>
  <si>
    <t>五、调入资金</t>
  </si>
  <si>
    <t xml:space="preserve">    1、基金调入</t>
  </si>
  <si>
    <t xml:space="preserve">    2、预算稳定调节基金调入</t>
  </si>
  <si>
    <t xml:space="preserve">    3、其他调入</t>
  </si>
  <si>
    <t>收入总计</t>
  </si>
  <si>
    <t>支出总计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</si>
</sst>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_ * #,##0_ ;_ * \-#,##0_ ;_ * &quot;-&quot;??_ ;_ @_ "/>
    <numFmt numFmtId="178" formatCode="#,##0_ "/>
    <numFmt numFmtId="179" formatCode="_-* #,##0_-;\-* #,##0_-;_-* &quot;-&quot;_-;_-@_-"/>
    <numFmt numFmtId="180" formatCode="_-* #,##0_-;\-* #,##0_-;_-* &quot;-&quot;??_-;_-@_-"/>
    <numFmt numFmtId="181" formatCode="_ * #,##0.00_ ;_ * \-#,##0.00_ ;_ * &quot;-&quot;_ ;_ @_ "/>
    <numFmt numFmtId="182" formatCode="0_ "/>
  </numFmts>
  <fonts count="4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7" fontId="3" fillId="0" borderId="14" xfId="0" applyNumberFormat="1" applyFont="1" applyFill="1" applyBorder="1" applyAlignment="1">
      <alignment horizontal="center" vertical="center" shrinkToFit="1"/>
    </xf>
    <xf numFmtId="177" fontId="3" fillId="0" borderId="15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177" fontId="4" fillId="0" borderId="1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178" fontId="0" fillId="0" borderId="16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178" fontId="0" fillId="0" borderId="16" xfId="0" applyNumberFormat="1" applyFont="1" applyFill="1" applyBorder="1" applyAlignment="1">
      <alignment horizontal="right"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9" fontId="0" fillId="0" borderId="14" xfId="19" applyNumberFormat="1" applyFont="1" applyFill="1" applyBorder="1" applyAlignment="1">
      <alignment horizontal="center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9" fontId="0" fillId="0" borderId="17" xfId="19" applyNumberFormat="1" applyFont="1" applyFill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80" fontId="0" fillId="0" borderId="14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horizontal="center" vertical="center" shrinkToFit="1"/>
    </xf>
    <xf numFmtId="177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shrinkToFit="1"/>
    </xf>
    <xf numFmtId="180" fontId="0" fillId="0" borderId="14" xfId="22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177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43" fontId="0" fillId="0" borderId="14" xfId="0" applyNumberFormat="1" applyFont="1" applyFill="1" applyBorder="1" applyAlignment="1">
      <alignment horizontal="center" vertical="center" shrinkToFit="1"/>
    </xf>
    <xf numFmtId="181" fontId="0" fillId="0" borderId="14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wrapText="1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3" fontId="2" fillId="0" borderId="14" xfId="0" applyNumberFormat="1" applyFont="1" applyFill="1" applyBorder="1" applyAlignment="1">
      <alignment vertical="center" shrinkToFit="1"/>
    </xf>
    <xf numFmtId="177" fontId="4" fillId="0" borderId="14" xfId="0" applyNumberFormat="1" applyFont="1" applyFill="1" applyBorder="1" applyAlignment="1">
      <alignment horizontal="center" vertical="center" shrinkToFit="1"/>
    </xf>
    <xf numFmtId="182" fontId="4" fillId="0" borderId="14" xfId="19" applyNumberFormat="1" applyFont="1" applyFill="1" applyBorder="1" applyAlignment="1">
      <alignment horizontal="right" vertical="center" shrinkToFit="1"/>
    </xf>
    <xf numFmtId="182" fontId="4" fillId="0" borderId="14" xfId="19" applyNumberFormat="1" applyFont="1" applyFill="1" applyBorder="1" applyAlignment="1">
      <alignment vertical="center" shrinkToFit="1"/>
    </xf>
    <xf numFmtId="182" fontId="0" fillId="0" borderId="14" xfId="19" applyNumberFormat="1" applyFont="1" applyFill="1" applyBorder="1" applyAlignment="1">
      <alignment vertical="center" shrinkToFit="1"/>
    </xf>
    <xf numFmtId="179" fontId="0" fillId="0" borderId="14" xfId="19" applyNumberFormat="1" applyFont="1" applyFill="1" applyBorder="1" applyAlignment="1">
      <alignment vertical="center" shrinkToFit="1"/>
    </xf>
    <xf numFmtId="182" fontId="0" fillId="0" borderId="14" xfId="19" applyNumberFormat="1" applyFont="1" applyFill="1" applyBorder="1" applyAlignment="1">
      <alignment horizontal="right" vertical="center" shrinkToFit="1"/>
    </xf>
    <xf numFmtId="179" fontId="4" fillId="0" borderId="14" xfId="19" applyNumberFormat="1" applyFont="1" applyFill="1" applyBorder="1" applyAlignment="1">
      <alignment horizontal="center" vertical="center" shrinkToFit="1"/>
    </xf>
    <xf numFmtId="177" fontId="0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workbookViewId="0" topLeftCell="A1">
      <selection activeCell="E53" sqref="E53"/>
    </sheetView>
  </sheetViews>
  <sheetFormatPr defaultColWidth="9.00390625" defaultRowHeight="14.25"/>
  <cols>
    <col min="1" max="1" width="44.25390625" style="0" customWidth="1"/>
    <col min="2" max="2" width="30.75390625" style="2" customWidth="1"/>
    <col min="3" max="3" width="23.25390625" style="2" customWidth="1"/>
    <col min="4" max="4" width="18.75390625" style="2" customWidth="1"/>
    <col min="5" max="5" width="25.75390625" style="0" customWidth="1"/>
    <col min="6" max="6" width="23.375" style="0" customWidth="1"/>
    <col min="7" max="7" width="22.75390625" style="0" customWidth="1"/>
    <col min="8" max="8" width="25.25390625" style="0" customWidth="1"/>
    <col min="9" max="9" width="28.125" style="0" customWidth="1"/>
  </cols>
  <sheetData>
    <row r="1" ht="14.25">
      <c r="A1" t="s">
        <v>0</v>
      </c>
    </row>
    <row r="2" spans="1:9" ht="2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4"/>
      <c r="B3" s="5"/>
      <c r="C3" s="5"/>
      <c r="D3" s="5"/>
      <c r="E3" s="6"/>
      <c r="F3" s="7"/>
      <c r="G3" s="7"/>
      <c r="H3" s="7"/>
      <c r="I3" s="57" t="s">
        <v>2</v>
      </c>
    </row>
    <row r="4" spans="1:9" ht="15.75" customHeight="1">
      <c r="A4" s="8" t="s">
        <v>3</v>
      </c>
      <c r="B4" s="9"/>
      <c r="C4" s="9"/>
      <c r="D4" s="9"/>
      <c r="E4" s="10" t="s">
        <v>4</v>
      </c>
      <c r="F4" s="11"/>
      <c r="G4" s="11"/>
      <c r="H4" s="11"/>
      <c r="I4" s="58" t="s">
        <v>5</v>
      </c>
    </row>
    <row r="5" spans="1:9" ht="14.25">
      <c r="A5" s="12" t="s">
        <v>6</v>
      </c>
      <c r="B5" s="13" t="s">
        <v>7</v>
      </c>
      <c r="C5" s="14" t="s">
        <v>8</v>
      </c>
      <c r="D5" s="14" t="s">
        <v>9</v>
      </c>
      <c r="E5" s="13" t="s">
        <v>6</v>
      </c>
      <c r="F5" s="13" t="s">
        <v>7</v>
      </c>
      <c r="G5" s="13" t="s">
        <v>8</v>
      </c>
      <c r="H5" s="13" t="s">
        <v>9</v>
      </c>
      <c r="I5" s="59"/>
    </row>
    <row r="6" spans="1:9" ht="25.5" customHeight="1">
      <c r="A6" s="15" t="s">
        <v>10</v>
      </c>
      <c r="B6" s="16">
        <v>33918</v>
      </c>
      <c r="C6" s="16">
        <v>34936</v>
      </c>
      <c r="D6" s="16">
        <v>34936</v>
      </c>
      <c r="E6" s="17" t="s">
        <v>11</v>
      </c>
      <c r="F6" s="16">
        <v>223016.2</v>
      </c>
      <c r="G6" s="16">
        <v>227476</v>
      </c>
      <c r="H6" s="16">
        <f>SUM(H7:H11)</f>
        <v>159988</v>
      </c>
      <c r="I6" s="60"/>
    </row>
    <row r="7" spans="1:9" ht="48">
      <c r="A7" s="15" t="s">
        <v>12</v>
      </c>
      <c r="B7" s="16">
        <f>SUM(B8,B12:B13)</f>
        <v>184041.66</v>
      </c>
      <c r="C7" s="16">
        <f>SUM(C8,C12:C13)</f>
        <v>189175</v>
      </c>
      <c r="D7" s="16">
        <f>SUM(D8,D12:D13)</f>
        <v>203629.47</v>
      </c>
      <c r="E7" s="18" t="s">
        <v>13</v>
      </c>
      <c r="F7" s="19"/>
      <c r="G7" s="19">
        <v>114738</v>
      </c>
      <c r="H7" s="19">
        <f>114738-4398</f>
        <v>110340</v>
      </c>
      <c r="I7" s="56" t="s">
        <v>14</v>
      </c>
    </row>
    <row r="8" spans="1:9" ht="14.25">
      <c r="A8" s="15" t="s">
        <v>15</v>
      </c>
      <c r="B8" s="16">
        <f>SUM(B9:B11)</f>
        <v>1176</v>
      </c>
      <c r="C8" s="16">
        <f>SUM(C9:C11)</f>
        <v>1168</v>
      </c>
      <c r="D8" s="16">
        <f>SUM(D9:D11)</f>
        <v>1168</v>
      </c>
      <c r="E8" s="20" t="s">
        <v>16</v>
      </c>
      <c r="F8" s="21"/>
      <c r="G8" s="22"/>
      <c r="H8" s="21">
        <f>62666-13078</f>
        <v>49588</v>
      </c>
      <c r="I8" s="61"/>
    </row>
    <row r="9" spans="1:9" ht="30" customHeight="1">
      <c r="A9" s="20" t="s">
        <v>17</v>
      </c>
      <c r="B9" s="23">
        <v>891</v>
      </c>
      <c r="C9" s="23">
        <v>891</v>
      </c>
      <c r="D9" s="23">
        <v>891</v>
      </c>
      <c r="E9" s="20" t="s">
        <v>18</v>
      </c>
      <c r="F9" s="21"/>
      <c r="G9" s="24"/>
      <c r="H9" s="21">
        <v>60</v>
      </c>
      <c r="I9" s="22"/>
    </row>
    <row r="10" spans="1:9" ht="14.25">
      <c r="A10" s="20" t="s">
        <v>19</v>
      </c>
      <c r="B10" s="23">
        <v>277</v>
      </c>
      <c r="C10" s="25">
        <v>277</v>
      </c>
      <c r="D10" s="25">
        <v>277</v>
      </c>
      <c r="E10" s="20"/>
      <c r="F10" s="21"/>
      <c r="G10" s="22"/>
      <c r="H10" s="21"/>
      <c r="I10" s="22"/>
    </row>
    <row r="11" spans="1:9" ht="14.25">
      <c r="A11" s="20" t="s">
        <v>20</v>
      </c>
      <c r="B11" s="23">
        <v>8</v>
      </c>
      <c r="C11" s="25"/>
      <c r="D11" s="25"/>
      <c r="E11" s="20"/>
      <c r="F11" s="21"/>
      <c r="G11" s="24"/>
      <c r="H11" s="21"/>
      <c r="I11" s="24"/>
    </row>
    <row r="12" spans="1:9" ht="14.25" customHeight="1">
      <c r="A12" s="15" t="s">
        <v>21</v>
      </c>
      <c r="B12" s="16">
        <f>29484.52+2220+84.47+50.2</f>
        <v>31839.190000000002</v>
      </c>
      <c r="C12" s="26">
        <v>37725</v>
      </c>
      <c r="D12" s="26">
        <v>40200.44</v>
      </c>
      <c r="E12" s="27"/>
      <c r="F12" s="28"/>
      <c r="G12" s="28"/>
      <c r="H12" s="28"/>
      <c r="I12" s="28"/>
    </row>
    <row r="13" spans="1:9" ht="14.25" customHeight="1">
      <c r="A13" s="15" t="s">
        <v>22</v>
      </c>
      <c r="B13" s="16">
        <f>SUM(B14:B51)</f>
        <v>151026.47</v>
      </c>
      <c r="C13" s="16">
        <f>SUM(C14:C51)</f>
        <v>150282</v>
      </c>
      <c r="D13" s="16">
        <f>SUM(D14:D51)</f>
        <v>162261.03</v>
      </c>
      <c r="E13" s="29"/>
      <c r="F13" s="28"/>
      <c r="G13" s="28"/>
      <c r="H13" s="28"/>
      <c r="I13" s="62"/>
    </row>
    <row r="14" spans="1:9" ht="14.25" customHeight="1">
      <c r="A14" s="20" t="s">
        <v>23</v>
      </c>
      <c r="B14" s="30">
        <v>2597</v>
      </c>
      <c r="C14" s="31">
        <v>2597</v>
      </c>
      <c r="D14" s="31">
        <v>2597</v>
      </c>
      <c r="E14" s="27"/>
      <c r="F14" s="28"/>
      <c r="G14" s="28"/>
      <c r="H14" s="28"/>
      <c r="I14" s="62"/>
    </row>
    <row r="15" spans="1:9" s="1" customFormat="1" ht="14.25" customHeight="1">
      <c r="A15" s="20" t="s">
        <v>24</v>
      </c>
      <c r="B15" s="30">
        <v>24516</v>
      </c>
      <c r="C15" s="31">
        <v>23682</v>
      </c>
      <c r="D15" s="31">
        <v>23887</v>
      </c>
      <c r="E15" s="32"/>
      <c r="F15" s="33"/>
      <c r="G15" s="33"/>
      <c r="H15" s="33"/>
      <c r="I15" s="62"/>
    </row>
    <row r="16" spans="1:9" ht="14.25" customHeight="1">
      <c r="A16" s="20" t="s">
        <v>25</v>
      </c>
      <c r="B16" s="30">
        <v>16801</v>
      </c>
      <c r="C16" s="31">
        <v>16358</v>
      </c>
      <c r="D16" s="31">
        <v>8304</v>
      </c>
      <c r="E16" s="34"/>
      <c r="F16" s="35"/>
      <c r="G16" s="35"/>
      <c r="H16" s="35"/>
      <c r="I16" s="60"/>
    </row>
    <row r="17" spans="1:9" ht="14.25">
      <c r="A17" s="36" t="s">
        <v>26</v>
      </c>
      <c r="B17" s="37">
        <f>14591.02+100+25</f>
        <v>14716.02</v>
      </c>
      <c r="C17" s="37">
        <v>14600</v>
      </c>
      <c r="D17" s="37">
        <v>26376</v>
      </c>
      <c r="E17" s="38"/>
      <c r="F17" s="35"/>
      <c r="G17" s="35"/>
      <c r="H17" s="35"/>
      <c r="I17" s="60"/>
    </row>
    <row r="18" spans="1:9" ht="15" customHeight="1">
      <c r="A18" s="20" t="s">
        <v>27</v>
      </c>
      <c r="B18" s="30"/>
      <c r="C18" s="31"/>
      <c r="D18" s="31"/>
      <c r="E18" s="34"/>
      <c r="F18" s="35"/>
      <c r="G18" s="35"/>
      <c r="H18" s="35"/>
      <c r="I18" s="60"/>
    </row>
    <row r="19" spans="1:9" ht="15" customHeight="1">
      <c r="A19" s="20" t="s">
        <v>28</v>
      </c>
      <c r="B19" s="30">
        <v>776</v>
      </c>
      <c r="C19" s="31">
        <v>776</v>
      </c>
      <c r="D19" s="31">
        <v>538.53</v>
      </c>
      <c r="E19" s="39"/>
      <c r="F19" s="40"/>
      <c r="G19" s="40"/>
      <c r="H19" s="40"/>
      <c r="I19" s="60"/>
    </row>
    <row r="20" spans="1:9" ht="14.25" customHeight="1">
      <c r="A20" s="20" t="s">
        <v>29</v>
      </c>
      <c r="B20" s="30"/>
      <c r="C20" s="31"/>
      <c r="D20" s="31"/>
      <c r="E20" s="39"/>
      <c r="F20" s="41"/>
      <c r="G20" s="41"/>
      <c r="H20" s="41"/>
      <c r="I20" s="60"/>
    </row>
    <row r="21" spans="1:9" ht="14.25" customHeight="1">
      <c r="A21" s="20" t="s">
        <v>30</v>
      </c>
      <c r="B21" s="30">
        <v>2335</v>
      </c>
      <c r="C21" s="31">
        <v>2213</v>
      </c>
      <c r="D21" s="31">
        <v>2213</v>
      </c>
      <c r="E21" s="42" t="s">
        <v>31</v>
      </c>
      <c r="F21" s="43">
        <v>7867</v>
      </c>
      <c r="G21" s="43">
        <f>22291-1500</f>
        <v>20791</v>
      </c>
      <c r="H21" s="43">
        <v>20880</v>
      </c>
      <c r="I21" s="60"/>
    </row>
    <row r="22" spans="1:9" ht="14.25" customHeight="1">
      <c r="A22" s="20" t="s">
        <v>32</v>
      </c>
      <c r="B22" s="30">
        <v>9633.48</v>
      </c>
      <c r="C22" s="31">
        <v>9600</v>
      </c>
      <c r="D22" s="31">
        <v>8649.27</v>
      </c>
      <c r="E22" s="27"/>
      <c r="F22" s="44"/>
      <c r="G22" s="44"/>
      <c r="H22" s="44"/>
      <c r="I22" s="60"/>
    </row>
    <row r="23" spans="1:9" ht="14.25" customHeight="1">
      <c r="A23" s="45" t="s">
        <v>33</v>
      </c>
      <c r="B23" s="30"/>
      <c r="C23" s="31"/>
      <c r="D23" s="31"/>
      <c r="E23" s="42" t="s">
        <v>34</v>
      </c>
      <c r="F23" s="46">
        <f>SUM(F24:F38)</f>
        <v>4630</v>
      </c>
      <c r="G23" s="46">
        <v>4800</v>
      </c>
      <c r="H23" s="46">
        <v>4800</v>
      </c>
      <c r="I23" s="60"/>
    </row>
    <row r="24" spans="1:9" ht="14.25" customHeight="1">
      <c r="A24" s="20" t="s">
        <v>35</v>
      </c>
      <c r="B24" s="30">
        <v>2654</v>
      </c>
      <c r="C24" s="30">
        <v>2944</v>
      </c>
      <c r="D24" s="30">
        <v>2944</v>
      </c>
      <c r="E24" s="18" t="s">
        <v>36</v>
      </c>
      <c r="F24" s="23">
        <v>341</v>
      </c>
      <c r="G24" s="23"/>
      <c r="H24" s="23"/>
      <c r="I24" s="63"/>
    </row>
    <row r="25" spans="1:9" ht="14.25" customHeight="1">
      <c r="A25" s="20" t="s">
        <v>37</v>
      </c>
      <c r="B25" s="30">
        <v>17716</v>
      </c>
      <c r="C25" s="30">
        <v>15832</v>
      </c>
      <c r="D25" s="30">
        <v>17397</v>
      </c>
      <c r="E25" s="18" t="s">
        <v>38</v>
      </c>
      <c r="F25" s="23"/>
      <c r="G25" s="23"/>
      <c r="H25" s="23"/>
      <c r="I25" s="63"/>
    </row>
    <row r="26" spans="1:9" ht="14.25" customHeight="1">
      <c r="A26" s="20" t="s">
        <v>39</v>
      </c>
      <c r="B26" s="30">
        <v>5886</v>
      </c>
      <c r="C26" s="30">
        <v>5600</v>
      </c>
      <c r="D26" s="30">
        <v>6478</v>
      </c>
      <c r="E26" s="47" t="s">
        <v>40</v>
      </c>
      <c r="F26" s="23">
        <v>779</v>
      </c>
      <c r="G26" s="23"/>
      <c r="H26" s="23"/>
      <c r="I26" s="63"/>
    </row>
    <row r="27" spans="1:9" ht="15" customHeight="1">
      <c r="A27" s="20" t="s">
        <v>41</v>
      </c>
      <c r="B27" s="30"/>
      <c r="C27" s="30"/>
      <c r="D27" s="30"/>
      <c r="E27" s="47" t="s">
        <v>42</v>
      </c>
      <c r="F27" s="23">
        <v>106</v>
      </c>
      <c r="G27" s="23"/>
      <c r="H27" s="23"/>
      <c r="I27" s="63"/>
    </row>
    <row r="28" spans="1:9" ht="14.25" customHeight="1">
      <c r="A28" s="20" t="s">
        <v>43</v>
      </c>
      <c r="B28" s="30"/>
      <c r="C28" s="30"/>
      <c r="D28" s="30"/>
      <c r="E28" s="47" t="s">
        <v>44</v>
      </c>
      <c r="F28" s="23">
        <v>13</v>
      </c>
      <c r="G28" s="23"/>
      <c r="H28" s="23"/>
      <c r="I28" s="63"/>
    </row>
    <row r="29" spans="1:9" ht="15" customHeight="1">
      <c r="A29" s="20" t="s">
        <v>45</v>
      </c>
      <c r="B29" s="30"/>
      <c r="C29" s="30"/>
      <c r="D29" s="30"/>
      <c r="E29" s="47" t="s">
        <v>46</v>
      </c>
      <c r="F29" s="23">
        <v>249</v>
      </c>
      <c r="G29" s="23"/>
      <c r="H29" s="23"/>
      <c r="I29" s="63"/>
    </row>
    <row r="30" spans="1:9" ht="15" customHeight="1">
      <c r="A30" s="20" t="s">
        <v>47</v>
      </c>
      <c r="B30" s="30"/>
      <c r="C30" s="30"/>
      <c r="D30" s="30"/>
      <c r="E30" s="47" t="s">
        <v>48</v>
      </c>
      <c r="F30" s="23">
        <v>2218</v>
      </c>
      <c r="G30" s="23"/>
      <c r="H30" s="23"/>
      <c r="I30" s="64"/>
    </row>
    <row r="31" spans="1:9" ht="15" customHeight="1">
      <c r="A31" s="20" t="s">
        <v>49</v>
      </c>
      <c r="B31" s="30"/>
      <c r="C31" s="30"/>
      <c r="D31" s="30"/>
      <c r="E31" s="47" t="s">
        <v>50</v>
      </c>
      <c r="F31" s="23">
        <v>42</v>
      </c>
      <c r="G31" s="23"/>
      <c r="H31" s="23"/>
      <c r="I31" s="63"/>
    </row>
    <row r="32" spans="1:9" ht="15" customHeight="1">
      <c r="A32" s="20" t="s">
        <v>51</v>
      </c>
      <c r="B32" s="30"/>
      <c r="C32" s="30"/>
      <c r="D32" s="30"/>
      <c r="E32" s="47" t="s">
        <v>52</v>
      </c>
      <c r="F32" s="23"/>
      <c r="G32" s="23"/>
      <c r="H32" s="23"/>
      <c r="I32" s="63"/>
    </row>
    <row r="33" spans="1:9" ht="15" customHeight="1">
      <c r="A33" s="20" t="s">
        <v>53</v>
      </c>
      <c r="B33" s="30"/>
      <c r="C33" s="30"/>
      <c r="D33" s="30"/>
      <c r="E33" s="47" t="s">
        <v>54</v>
      </c>
      <c r="F33" s="23">
        <v>-218</v>
      </c>
      <c r="G33" s="23"/>
      <c r="H33" s="23"/>
      <c r="I33" s="63"/>
    </row>
    <row r="34" spans="1:9" ht="15" customHeight="1">
      <c r="A34" s="20" t="s">
        <v>55</v>
      </c>
      <c r="B34" s="30"/>
      <c r="C34" s="30"/>
      <c r="D34" s="30"/>
      <c r="E34" s="47" t="s">
        <v>56</v>
      </c>
      <c r="F34" s="23">
        <v>307</v>
      </c>
      <c r="G34" s="23"/>
      <c r="H34" s="23"/>
      <c r="I34" s="63"/>
    </row>
    <row r="35" spans="1:9" ht="15" customHeight="1">
      <c r="A35" s="20" t="s">
        <v>57</v>
      </c>
      <c r="B35" s="30">
        <v>1320.74</v>
      </c>
      <c r="C35" s="30">
        <v>1250</v>
      </c>
      <c r="D35" s="30">
        <v>2715.39</v>
      </c>
      <c r="E35" s="47" t="s">
        <v>58</v>
      </c>
      <c r="F35" s="23">
        <v>673</v>
      </c>
      <c r="G35" s="23"/>
      <c r="H35" s="23"/>
      <c r="I35" s="63"/>
    </row>
    <row r="36" spans="1:9" ht="15" customHeight="1">
      <c r="A36" s="20" t="s">
        <v>59</v>
      </c>
      <c r="B36" s="30">
        <v>13264.92</v>
      </c>
      <c r="C36" s="30">
        <v>13600</v>
      </c>
      <c r="D36" s="30">
        <v>11443.87</v>
      </c>
      <c r="E36" s="47" t="s">
        <v>60</v>
      </c>
      <c r="F36" s="23">
        <v>50</v>
      </c>
      <c r="G36" s="23"/>
      <c r="H36" s="23"/>
      <c r="I36" s="63"/>
    </row>
    <row r="37" spans="1:9" ht="15" customHeight="1">
      <c r="A37" s="20" t="s">
        <v>61</v>
      </c>
      <c r="B37" s="30">
        <v>292.72</v>
      </c>
      <c r="C37" s="30">
        <v>290</v>
      </c>
      <c r="D37" s="30">
        <v>367.65</v>
      </c>
      <c r="E37" s="47" t="s">
        <v>62</v>
      </c>
      <c r="F37" s="23">
        <v>16</v>
      </c>
      <c r="G37" s="23"/>
      <c r="H37" s="23"/>
      <c r="I37" s="63"/>
    </row>
    <row r="38" spans="1:9" ht="15" customHeight="1">
      <c r="A38" s="20" t="s">
        <v>63</v>
      </c>
      <c r="B38" s="30">
        <v>10160.23</v>
      </c>
      <c r="C38" s="30">
        <v>10150</v>
      </c>
      <c r="D38" s="30">
        <v>9435.66</v>
      </c>
      <c r="E38" s="47" t="s">
        <v>64</v>
      </c>
      <c r="F38" s="48">
        <v>54</v>
      </c>
      <c r="G38" s="48"/>
      <c r="H38" s="48"/>
      <c r="I38" s="63"/>
    </row>
    <row r="39" spans="1:9" ht="15" customHeight="1">
      <c r="A39" s="20" t="s">
        <v>65</v>
      </c>
      <c r="B39" s="30">
        <f>6546.64+72</f>
        <v>6618.64</v>
      </c>
      <c r="C39" s="30">
        <v>6590</v>
      </c>
      <c r="D39" s="30">
        <v>13324.17</v>
      </c>
      <c r="E39" s="17" t="s">
        <v>66</v>
      </c>
      <c r="F39" s="48"/>
      <c r="G39" s="48"/>
      <c r="H39" s="48"/>
      <c r="I39" s="63"/>
    </row>
    <row r="40" spans="1:9" ht="15" customHeight="1">
      <c r="A40" s="20" t="s">
        <v>67</v>
      </c>
      <c r="B40" s="30">
        <v>2470</v>
      </c>
      <c r="C40" s="30">
        <v>2460</v>
      </c>
      <c r="D40" s="30">
        <v>2618.94</v>
      </c>
      <c r="E40" s="17"/>
      <c r="F40" s="49"/>
      <c r="G40" s="49"/>
      <c r="H40" s="49"/>
      <c r="I40" s="63"/>
    </row>
    <row r="41" spans="1:9" ht="15" customHeight="1">
      <c r="A41" s="20" t="s">
        <v>68</v>
      </c>
      <c r="B41" s="30">
        <v>9336.32</v>
      </c>
      <c r="C41" s="30">
        <v>10300</v>
      </c>
      <c r="D41" s="30">
        <v>12897.15</v>
      </c>
      <c r="E41" s="17" t="s">
        <v>69</v>
      </c>
      <c r="F41" s="50">
        <v>934</v>
      </c>
      <c r="G41" s="50"/>
      <c r="H41" s="50">
        <v>87665</v>
      </c>
      <c r="I41" s="63"/>
    </row>
    <row r="42" spans="1:9" ht="15" customHeight="1">
      <c r="A42" s="20" t="s">
        <v>70</v>
      </c>
      <c r="B42" s="30">
        <v>6163.93</v>
      </c>
      <c r="C42" s="30">
        <v>6100</v>
      </c>
      <c r="D42" s="30">
        <v>1918</v>
      </c>
      <c r="E42" s="17" t="s">
        <v>71</v>
      </c>
      <c r="F42" s="51"/>
      <c r="G42" s="51"/>
      <c r="H42" s="51"/>
      <c r="I42" s="63"/>
    </row>
    <row r="43" spans="1:9" ht="15" customHeight="1">
      <c r="A43" s="20" t="s">
        <v>72</v>
      </c>
      <c r="B43" s="30"/>
      <c r="C43" s="30"/>
      <c r="D43" s="30"/>
      <c r="E43" s="17" t="s">
        <v>73</v>
      </c>
      <c r="F43" s="51">
        <f>150.2-90</f>
        <v>60.19999999999999</v>
      </c>
      <c r="G43" s="51"/>
      <c r="H43" s="51">
        <v>87665</v>
      </c>
      <c r="I43" s="63"/>
    </row>
    <row r="44" spans="1:9" ht="15" customHeight="1">
      <c r="A44" s="20" t="s">
        <v>74</v>
      </c>
      <c r="B44" s="30"/>
      <c r="C44" s="30"/>
      <c r="D44" s="30"/>
      <c r="E44" s="47" t="s">
        <v>75</v>
      </c>
      <c r="F44" s="52">
        <v>873</v>
      </c>
      <c r="G44" s="52"/>
      <c r="H44" s="52"/>
      <c r="I44" s="63"/>
    </row>
    <row r="45" spans="1:9" ht="15" customHeight="1">
      <c r="A45" s="20" t="s">
        <v>76</v>
      </c>
      <c r="B45" s="30"/>
      <c r="C45" s="30"/>
      <c r="D45" s="30"/>
      <c r="E45" s="17"/>
      <c r="F45" s="48"/>
      <c r="G45" s="48"/>
      <c r="H45" s="48"/>
      <c r="I45" s="63"/>
    </row>
    <row r="46" spans="1:9" ht="15" customHeight="1">
      <c r="A46" s="20" t="s">
        <v>77</v>
      </c>
      <c r="B46" s="30"/>
      <c r="C46" s="30"/>
      <c r="D46" s="30"/>
      <c r="E46" s="17"/>
      <c r="F46" s="49"/>
      <c r="G46" s="49"/>
      <c r="H46" s="49"/>
      <c r="I46" s="63"/>
    </row>
    <row r="47" spans="1:9" ht="15" customHeight="1">
      <c r="A47" s="20" t="s">
        <v>78</v>
      </c>
      <c r="B47" s="30">
        <v>3524.25</v>
      </c>
      <c r="C47" s="30">
        <v>5116</v>
      </c>
      <c r="D47" s="30">
        <v>7722.18</v>
      </c>
      <c r="E47" s="18"/>
      <c r="F47" s="53"/>
      <c r="G47" s="53"/>
      <c r="H47" s="53"/>
      <c r="I47" s="64"/>
    </row>
    <row r="48" spans="1:9" ht="15" customHeight="1">
      <c r="A48" s="20" t="s">
        <v>79</v>
      </c>
      <c r="B48" s="30"/>
      <c r="C48" s="30"/>
      <c r="D48" s="30"/>
      <c r="E48" s="18"/>
      <c r="F48" s="53"/>
      <c r="G48" s="53"/>
      <c r="H48" s="53"/>
      <c r="I48" s="63"/>
    </row>
    <row r="49" spans="1:9" ht="15" customHeight="1">
      <c r="A49" s="20" t="s">
        <v>80</v>
      </c>
      <c r="B49" s="30">
        <v>170</v>
      </c>
      <c r="C49" s="30">
        <v>150</v>
      </c>
      <c r="D49" s="30">
        <v>360</v>
      </c>
      <c r="E49" s="18"/>
      <c r="F49" s="53"/>
      <c r="G49" s="53"/>
      <c r="H49" s="53"/>
      <c r="I49" s="63"/>
    </row>
    <row r="50" spans="1:9" ht="15" customHeight="1">
      <c r="A50" s="20" t="s">
        <v>81</v>
      </c>
      <c r="B50" s="30"/>
      <c r="C50" s="30"/>
      <c r="D50" s="30"/>
      <c r="E50" s="17"/>
      <c r="F50" s="54"/>
      <c r="G50" s="54"/>
      <c r="H50" s="54"/>
      <c r="I50" s="63"/>
    </row>
    <row r="51" spans="1:9" ht="15" customHeight="1">
      <c r="A51" s="20" t="s">
        <v>82</v>
      </c>
      <c r="B51" s="30">
        <v>74.22</v>
      </c>
      <c r="C51" s="30">
        <v>74</v>
      </c>
      <c r="D51" s="30">
        <v>74.22</v>
      </c>
      <c r="E51" s="47"/>
      <c r="F51" s="23"/>
      <c r="G51" s="23"/>
      <c r="H51" s="23"/>
      <c r="I51" s="63"/>
    </row>
    <row r="52" spans="1:9" ht="15.75" customHeight="1">
      <c r="A52" s="17" t="s">
        <v>83</v>
      </c>
      <c r="B52" s="48">
        <v>7867</v>
      </c>
      <c r="C52" s="48">
        <v>22291</v>
      </c>
      <c r="D52" s="48">
        <v>20790</v>
      </c>
      <c r="E52" s="47"/>
      <c r="F52" s="23"/>
      <c r="G52" s="23"/>
      <c r="H52" s="23"/>
      <c r="I52" s="63"/>
    </row>
    <row r="53" spans="1:9" ht="14.25" customHeight="1">
      <c r="A53" s="17" t="s">
        <v>84</v>
      </c>
      <c r="B53" s="48">
        <v>490</v>
      </c>
      <c r="C53" s="48">
        <v>150</v>
      </c>
      <c r="D53" s="48">
        <v>60</v>
      </c>
      <c r="E53" s="47"/>
      <c r="F53" s="23"/>
      <c r="G53" s="23"/>
      <c r="H53" s="23"/>
      <c r="I53" s="63"/>
    </row>
    <row r="54" spans="1:9" ht="14.25" customHeight="1">
      <c r="A54" s="17" t="s">
        <v>85</v>
      </c>
      <c r="B54" s="48">
        <f>SUM(B55:B57)</f>
        <v>10130</v>
      </c>
      <c r="C54" s="48">
        <f>SUM(C55:C57)</f>
        <v>6515</v>
      </c>
      <c r="D54" s="48">
        <f>SUM(D55:D57)</f>
        <v>13918</v>
      </c>
      <c r="E54" s="17"/>
      <c r="F54" s="48"/>
      <c r="G54" s="48"/>
      <c r="H54" s="48"/>
      <c r="I54" s="63"/>
    </row>
    <row r="55" spans="1:9" ht="15.75" customHeight="1">
      <c r="A55" s="18" t="s">
        <v>86</v>
      </c>
      <c r="B55" s="30">
        <v>5000</v>
      </c>
      <c r="C55" s="30">
        <v>5818</v>
      </c>
      <c r="D55" s="30">
        <v>3300</v>
      </c>
      <c r="E55" s="17"/>
      <c r="F55" s="49"/>
      <c r="G55" s="49"/>
      <c r="H55" s="49"/>
      <c r="I55" s="63"/>
    </row>
    <row r="56" spans="1:9" ht="16.5" customHeight="1">
      <c r="A56" s="18" t="s">
        <v>87</v>
      </c>
      <c r="B56" s="55">
        <v>630</v>
      </c>
      <c r="C56" s="55">
        <v>697</v>
      </c>
      <c r="D56" s="55">
        <v>873</v>
      </c>
      <c r="E56" s="17"/>
      <c r="F56" s="53"/>
      <c r="G56" s="53"/>
      <c r="H56" s="53"/>
      <c r="I56" s="63"/>
    </row>
    <row r="57" spans="1:9" ht="16.5" customHeight="1">
      <c r="A57" s="56" t="s">
        <v>88</v>
      </c>
      <c r="B57" s="55">
        <v>4500</v>
      </c>
      <c r="C57" s="55"/>
      <c r="D57" s="55">
        <v>9745</v>
      </c>
      <c r="E57" s="17"/>
      <c r="F57" s="53"/>
      <c r="G57" s="53"/>
      <c r="H57" s="53"/>
      <c r="I57" s="63"/>
    </row>
    <row r="58" spans="1:9" ht="22.5" customHeight="1">
      <c r="A58" s="12" t="s">
        <v>89</v>
      </c>
      <c r="B58" s="48">
        <f>SUM(B6:B7,B52:B54)</f>
        <v>236446.66</v>
      </c>
      <c r="C58" s="48">
        <f>SUM(C6:C7,C52:C54)</f>
        <v>253067</v>
      </c>
      <c r="D58" s="48">
        <f>SUM(D6:D7,D52:D54)</f>
        <v>273333.47</v>
      </c>
      <c r="E58" s="12" t="s">
        <v>90</v>
      </c>
      <c r="F58" s="48">
        <f aca="true" t="shared" si="0" ref="F58:H58">SUM(F6,F21,F23,F54,F41)</f>
        <v>236447.2</v>
      </c>
      <c r="G58" s="48">
        <f t="shared" si="0"/>
        <v>253067</v>
      </c>
      <c r="H58" s="48">
        <f t="shared" si="0"/>
        <v>273333</v>
      </c>
      <c r="I58" s="65"/>
    </row>
    <row r="59" spans="6:8" ht="14.25">
      <c r="F59" s="2"/>
      <c r="G59" s="2"/>
      <c r="H59" s="2"/>
    </row>
    <row r="60" spans="6:8" ht="14.25">
      <c r="F60" s="2"/>
      <c r="G60" s="2"/>
      <c r="H60" s="2"/>
    </row>
  </sheetData>
  <sheetProtection/>
  <mergeCells count="4">
    <mergeCell ref="A2:I2"/>
    <mergeCell ref="A4:B4"/>
    <mergeCell ref="E4:H4"/>
    <mergeCell ref="I4:I5"/>
  </mergeCells>
  <printOptions/>
  <pageMargins left="0.75" right="0.75" top="1" bottom="1" header="0.51" footer="0.51"/>
  <pageSetup fitToHeight="1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2021-12-02T09:21:54Z</dcterms:created>
  <dcterms:modified xsi:type="dcterms:W3CDTF">2021-12-10T07:03:13Z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