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95" activeTab="0"/>
  </bookViews>
  <sheets>
    <sheet name="政府性基金预算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<sst xmlns="http://schemas.openxmlformats.org/spreadsheetml/2006/main" count="77" uniqueCount="40">
  <si>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镇康县2021年县级政府性基金预算调整情况表</t>
  </si>
  <si>
    <t xml:space="preserve"> 编制单位：                                                                                                                                            单位：元</t>
  </si>
  <si>
    <t>单位 项目</t>
  </si>
  <si>
    <t>科目编码</t>
  </si>
  <si>
    <t>科目名称</t>
  </si>
  <si>
    <t>调整经费(增、减）</t>
  </si>
  <si>
    <t>备注</t>
  </si>
  <si>
    <t>类</t>
  </si>
  <si>
    <t>款</t>
  </si>
  <si>
    <t>项</t>
  </si>
  <si>
    <t>合计</t>
  </si>
  <si>
    <t>工资支出（在职人员）</t>
  </si>
  <si>
    <t>其他人员补助支出</t>
  </si>
  <si>
    <t>经费支出</t>
  </si>
  <si>
    <t>项目支出</t>
  </si>
  <si>
    <t>镇康县住房和城乡建设局</t>
  </si>
  <si>
    <t>212</t>
  </si>
  <si>
    <t>13</t>
  </si>
  <si>
    <t>01</t>
  </si>
  <si>
    <t>城市公共设施</t>
  </si>
  <si>
    <t>执法局划转化粪池清掏经费</t>
  </si>
  <si>
    <t>从执法局划转到住建局</t>
  </si>
  <si>
    <t>执法局划转垃圾填埋场支出经费</t>
  </si>
  <si>
    <t>执法局划转下水道清掏费经费</t>
  </si>
  <si>
    <t>99</t>
  </si>
  <si>
    <t>其他城市基础设施配套费安排的支出</t>
  </si>
  <si>
    <t>执法局划转下户育村垃圾清运经费</t>
  </si>
  <si>
    <t>17</t>
  </si>
  <si>
    <t>02</t>
  </si>
  <si>
    <t>城市环境卫生</t>
  </si>
  <si>
    <t>执法局划转环境卫生工作站车辆保险经费</t>
  </si>
  <si>
    <t>执法局划转环卫保洁车运行经费</t>
  </si>
  <si>
    <t>镇康县城市管理综合行政执法局</t>
  </si>
  <si>
    <t>经建股合计</t>
  </si>
  <si>
    <t>镇康县自然资源局</t>
  </si>
  <si>
    <t>08</t>
  </si>
  <si>
    <t>征地和拆迁补偿支出</t>
  </si>
  <si>
    <t>追加南伞镇肉牛屠宰加工厂建设项目土地征收费用专项资金</t>
  </si>
  <si>
    <t>资源环境股合计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</si>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</sst>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仿宋_GB2312"/>
      <family val="3"/>
    </font>
    <font>
      <sz val="10"/>
      <name val="仿宋_GB2312"/>
      <family val="3"/>
    </font>
    <font>
      <sz val="9.75"/>
      <color indexed="8"/>
      <name val="SimSun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26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1" fontId="3" fillId="0" borderId="9" xfId="67" applyNumberFormat="1" applyFont="1" applyFill="1" applyBorder="1" applyAlignment="1">
      <alignment horizontal="center" vertical="center"/>
      <protection/>
    </xf>
    <xf numFmtId="41" fontId="3" fillId="2" borderId="9" xfId="67" applyNumberFormat="1" applyFont="1" applyFill="1" applyBorder="1" applyAlignment="1">
      <alignment horizontal="center" vertical="center"/>
      <protection/>
    </xf>
    <xf numFmtId="43" fontId="3" fillId="2" borderId="9" xfId="22" applyFont="1" applyFill="1" applyBorder="1" applyAlignment="1" applyProtection="1">
      <alignment horizontal="center" vertical="center"/>
      <protection/>
    </xf>
    <xf numFmtId="41" fontId="4" fillId="0" borderId="10" xfId="67" applyNumberFormat="1" applyFont="1" applyFill="1" applyBorder="1" applyAlignment="1">
      <alignment vertical="center" wrapText="1"/>
      <protection/>
    </xf>
    <xf numFmtId="41" fontId="4" fillId="0" borderId="11" xfId="67" applyNumberFormat="1" applyFont="1" applyFill="1" applyBorder="1" applyAlignment="1">
      <alignment vertical="center"/>
      <protection/>
    </xf>
    <xf numFmtId="43" fontId="4" fillId="0" borderId="11" xfId="22" applyFont="1" applyFill="1" applyBorder="1" applyAlignment="1" applyProtection="1">
      <alignment vertical="center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2" borderId="9" xfId="67" applyNumberFormat="1" applyFont="1" applyFill="1" applyBorder="1" applyAlignment="1">
      <alignment horizontal="center" vertical="center"/>
      <protection/>
    </xf>
    <xf numFmtId="41" fontId="1" fillId="2" borderId="9" xfId="67" applyNumberFormat="1" applyFont="1" applyFill="1" applyBorder="1" applyAlignment="1">
      <alignment horizontal="center" vertical="center" wrapText="1"/>
      <protection/>
    </xf>
    <xf numFmtId="43" fontId="1" fillId="2" borderId="9" xfId="22" applyFont="1" applyFill="1" applyBorder="1" applyAlignment="1" applyProtection="1">
      <alignment horizontal="center" vertical="center"/>
      <protection/>
    </xf>
    <xf numFmtId="43" fontId="1" fillId="2" borderId="9" xfId="22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22" applyNumberFormat="1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176" fontId="1" fillId="0" borderId="9" xfId="22" applyNumberFormat="1" applyFont="1" applyFill="1" applyBorder="1" applyAlignment="1">
      <alignment horizontal="right" vertical="center" wrapText="1"/>
    </xf>
    <xf numFmtId="49" fontId="1" fillId="0" borderId="13" xfId="22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49" fontId="1" fillId="19" borderId="9" xfId="22" applyNumberFormat="1" applyFont="1" applyFill="1" applyBorder="1" applyAlignment="1">
      <alignment horizontal="center" vertical="center" wrapText="1" shrinkToFit="1"/>
    </xf>
    <xf numFmtId="49" fontId="1" fillId="19" borderId="9" xfId="22" applyNumberFormat="1" applyFont="1" applyFill="1" applyBorder="1" applyAlignment="1">
      <alignment horizontal="center" vertical="center" wrapText="1" shrinkToFit="1"/>
    </xf>
    <xf numFmtId="176" fontId="1" fillId="19" borderId="9" xfId="22" applyNumberFormat="1" applyFont="1" applyFill="1" applyBorder="1" applyAlignment="1">
      <alignment horizontal="right" vertical="center" wrapText="1"/>
    </xf>
    <xf numFmtId="49" fontId="1" fillId="0" borderId="15" xfId="22" applyNumberFormat="1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left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2" fillId="20" borderId="9" xfId="0" applyNumberFormat="1" applyFont="1" applyFill="1" applyBorder="1" applyAlignment="1">
      <alignment horizontal="center" vertical="center" wrapText="1"/>
    </xf>
    <xf numFmtId="176" fontId="2" fillId="20" borderId="9" xfId="22" applyNumberFormat="1" applyFont="1" applyFill="1" applyBorder="1" applyAlignment="1">
      <alignment horizontal="right" vertical="center" wrapText="1"/>
    </xf>
    <xf numFmtId="43" fontId="6" fillId="0" borderId="0" xfId="22" applyFont="1" applyFill="1" applyAlignment="1">
      <alignment vertical="center" wrapText="1"/>
    </xf>
    <xf numFmtId="43" fontId="6" fillId="0" borderId="9" xfId="22" applyFont="1" applyFill="1" applyBorder="1" applyAlignment="1">
      <alignment vertical="center"/>
    </xf>
    <xf numFmtId="176" fontId="0" fillId="21" borderId="10" xfId="0" applyNumberFormat="1" applyFill="1" applyBorder="1" applyAlignment="1">
      <alignment horizontal="center" vertical="center"/>
    </xf>
    <xf numFmtId="176" fontId="0" fillId="21" borderId="11" xfId="0" applyNumberFormat="1" applyFill="1" applyBorder="1" applyAlignment="1">
      <alignment horizontal="center" vertical="center"/>
    </xf>
    <xf numFmtId="176" fontId="0" fillId="21" borderId="17" xfId="0" applyNumberFormat="1" applyFill="1" applyBorder="1" applyAlignment="1">
      <alignment horizontal="center" vertical="center"/>
    </xf>
    <xf numFmtId="176" fontId="0" fillId="21" borderId="9" xfId="0" applyNumberFormat="1" applyFill="1" applyBorder="1" applyAlignment="1">
      <alignment vertical="center"/>
    </xf>
    <xf numFmtId="41" fontId="4" fillId="0" borderId="17" xfId="67" applyNumberFormat="1" applyFont="1" applyFill="1" applyBorder="1" applyAlignment="1">
      <alignment vertical="center"/>
      <protection/>
    </xf>
    <xf numFmtId="177" fontId="1" fillId="2" borderId="9" xfId="67" applyNumberFormat="1" applyFont="1" applyFill="1" applyBorder="1" applyAlignment="1">
      <alignment horizontal="center" vertical="center" wrapText="1" shrinkToFit="1"/>
      <protection/>
    </xf>
    <xf numFmtId="43" fontId="1" fillId="0" borderId="9" xfId="22" applyFont="1" applyFill="1" applyBorder="1" applyAlignment="1">
      <alignment horizontal="center" vertical="center" wrapText="1" shrinkToFit="1"/>
    </xf>
    <xf numFmtId="4" fontId="5" fillId="0" borderId="12" xfId="0" applyNumberFormat="1" applyFont="1" applyFill="1" applyBorder="1" applyAlignment="1">
      <alignment horizontal="right" vertical="center" wrapText="1"/>
    </xf>
    <xf numFmtId="0" fontId="1" fillId="19" borderId="9" xfId="0" applyFont="1" applyFill="1" applyBorder="1" applyAlignment="1">
      <alignment vertical="center"/>
    </xf>
    <xf numFmtId="177" fontId="1" fillId="19" borderId="9" xfId="0" applyNumberFormat="1" applyFont="1" applyFill="1" applyBorder="1" applyAlignment="1">
      <alignment vertical="center" wrapText="1"/>
    </xf>
    <xf numFmtId="177" fontId="2" fillId="20" borderId="9" xfId="0" applyNumberFormat="1" applyFont="1" applyFill="1" applyBorder="1" applyAlignment="1">
      <alignment vertical="center" wrapText="1"/>
    </xf>
    <xf numFmtId="43" fontId="7" fillId="0" borderId="9" xfId="22" applyFont="1" applyFill="1" applyBorder="1" applyAlignment="1">
      <alignment horizontal="center" vertical="center" wrapText="1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2015年预算调整(农业股)" xfId="64"/>
    <cellStyle name="常规 2" xfId="65"/>
    <cellStyle name="常规_(feiq)行政政法股2015年年终调整表1-3(2015年12月21日止)" xfId="66"/>
    <cellStyle name="常规_2015年年终调整表预算股(初)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Line 68"/>
        <xdr:cNvSpPr>
          <a:spLocks/>
        </xdr:cNvSpPr>
      </xdr:nvSpPr>
      <xdr:spPr>
        <a:xfrm>
          <a:off x="9525" y="600075"/>
          <a:ext cx="676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7">
      <selection activeCell="F33" sqref="F33"/>
    </sheetView>
  </sheetViews>
  <sheetFormatPr defaultColWidth="9.00390625" defaultRowHeight="14.25"/>
  <cols>
    <col min="2" max="3" width="6.25390625" style="0" customWidth="1"/>
    <col min="4" max="4" width="5.125" style="0" customWidth="1"/>
    <col min="5" max="5" width="37.25390625" style="0" customWidth="1"/>
    <col min="6" max="6" width="14.875" style="0" bestFit="1" customWidth="1"/>
    <col min="7" max="7" width="9.25390625" style="0" bestFit="1" customWidth="1"/>
    <col min="8" max="8" width="11.125" style="0" bestFit="1" customWidth="1"/>
    <col min="10" max="10" width="14.875" style="0" bestFit="1" customWidth="1"/>
    <col min="11" max="11" width="12.125" style="0" customWidth="1"/>
  </cols>
  <sheetData>
    <row r="1" spans="1:11" ht="25.5">
      <c r="A1" s="5" t="s">
        <v>0</v>
      </c>
      <c r="B1" s="6"/>
      <c r="C1" s="6"/>
      <c r="D1" s="6"/>
      <c r="E1" s="6"/>
      <c r="F1" s="7"/>
      <c r="G1" s="7"/>
      <c r="H1" s="7"/>
      <c r="I1" s="7"/>
      <c r="J1" s="7"/>
      <c r="K1" s="6"/>
    </row>
    <row r="2" spans="1:11" ht="21.75" customHeight="1">
      <c r="A2" s="8" t="s">
        <v>1</v>
      </c>
      <c r="B2" s="9"/>
      <c r="C2" s="9"/>
      <c r="D2" s="9"/>
      <c r="E2" s="9"/>
      <c r="F2" s="10"/>
      <c r="G2" s="10"/>
      <c r="H2" s="10"/>
      <c r="I2" s="10"/>
      <c r="J2" s="10"/>
      <c r="K2" s="36"/>
    </row>
    <row r="3" spans="1:11" s="1" customFormat="1" ht="33" customHeight="1">
      <c r="A3" s="11" t="s">
        <v>2</v>
      </c>
      <c r="B3" s="12" t="s">
        <v>3</v>
      </c>
      <c r="C3" s="12"/>
      <c r="D3" s="12"/>
      <c r="E3" s="13" t="s">
        <v>4</v>
      </c>
      <c r="F3" s="14" t="s">
        <v>5</v>
      </c>
      <c r="G3" s="14"/>
      <c r="H3" s="14"/>
      <c r="I3" s="14"/>
      <c r="J3" s="14"/>
      <c r="K3" s="37" t="s">
        <v>6</v>
      </c>
    </row>
    <row r="4" spans="1:11" s="1" customFormat="1" ht="52.5" customHeight="1">
      <c r="A4" s="11"/>
      <c r="B4" s="12" t="s">
        <v>7</v>
      </c>
      <c r="C4" s="12" t="s">
        <v>8</v>
      </c>
      <c r="D4" s="12" t="s">
        <v>9</v>
      </c>
      <c r="E4" s="13"/>
      <c r="F4" s="14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37"/>
    </row>
    <row r="5" spans="1:11" s="2" customFormat="1" ht="25.5" customHeight="1">
      <c r="A5" s="16" t="s">
        <v>15</v>
      </c>
      <c r="B5" s="17" t="s">
        <v>16</v>
      </c>
      <c r="C5" s="17" t="s">
        <v>17</v>
      </c>
      <c r="D5" s="17" t="s">
        <v>18</v>
      </c>
      <c r="E5" s="18" t="s">
        <v>19</v>
      </c>
      <c r="F5" s="19">
        <f aca="true" t="shared" si="0" ref="F5:F13">SUM(G5:J5)</f>
        <v>170000</v>
      </c>
      <c r="G5" s="19">
        <f aca="true" t="shared" si="1" ref="G5:J5">SUM(G6:G8)</f>
        <v>0</v>
      </c>
      <c r="H5" s="19">
        <f t="shared" si="1"/>
        <v>0</v>
      </c>
      <c r="I5" s="19">
        <f t="shared" si="1"/>
        <v>0</v>
      </c>
      <c r="J5" s="19">
        <f t="shared" si="1"/>
        <v>170000</v>
      </c>
      <c r="K5" s="38"/>
    </row>
    <row r="6" spans="1:11" s="2" customFormat="1" ht="25.5" customHeight="1">
      <c r="A6" s="16"/>
      <c r="B6" s="17"/>
      <c r="C6" s="17"/>
      <c r="D6" s="17"/>
      <c r="E6" s="18" t="s">
        <v>20</v>
      </c>
      <c r="F6" s="19">
        <f t="shared" si="0"/>
        <v>50000</v>
      </c>
      <c r="G6" s="19"/>
      <c r="H6" s="19"/>
      <c r="I6" s="19"/>
      <c r="J6" s="39">
        <v>50000</v>
      </c>
      <c r="K6" s="38" t="s">
        <v>21</v>
      </c>
    </row>
    <row r="7" spans="1:11" s="2" customFormat="1" ht="25.5" customHeight="1">
      <c r="A7" s="16"/>
      <c r="B7" s="17"/>
      <c r="C7" s="17"/>
      <c r="D7" s="17"/>
      <c r="E7" s="18" t="s">
        <v>22</v>
      </c>
      <c r="F7" s="19">
        <f t="shared" si="0"/>
        <v>100000</v>
      </c>
      <c r="G7" s="19"/>
      <c r="H7" s="19"/>
      <c r="I7" s="19"/>
      <c r="J7" s="39">
        <v>100000</v>
      </c>
      <c r="K7" s="38" t="s">
        <v>21</v>
      </c>
    </row>
    <row r="8" spans="1:11" s="2" customFormat="1" ht="25.5" customHeight="1">
      <c r="A8" s="16"/>
      <c r="B8" s="17"/>
      <c r="C8" s="17"/>
      <c r="D8" s="17"/>
      <c r="E8" s="18" t="s">
        <v>23</v>
      </c>
      <c r="F8" s="19">
        <f t="shared" si="0"/>
        <v>20000</v>
      </c>
      <c r="G8" s="19"/>
      <c r="H8" s="19"/>
      <c r="I8" s="19"/>
      <c r="J8" s="39">
        <v>20000</v>
      </c>
      <c r="K8" s="38" t="s">
        <v>21</v>
      </c>
    </row>
    <row r="9" spans="1:11" s="2" customFormat="1" ht="25.5" customHeight="1">
      <c r="A9" s="16"/>
      <c r="B9" s="17" t="s">
        <v>16</v>
      </c>
      <c r="C9" s="17" t="s">
        <v>17</v>
      </c>
      <c r="D9" s="17" t="s">
        <v>24</v>
      </c>
      <c r="E9" s="18" t="s">
        <v>25</v>
      </c>
      <c r="F9" s="19">
        <f t="shared" si="0"/>
        <v>72000</v>
      </c>
      <c r="G9" s="19">
        <f aca="true" t="shared" si="2" ref="G9:J9">SUM(G10)</f>
        <v>0</v>
      </c>
      <c r="H9" s="19">
        <f t="shared" si="2"/>
        <v>0</v>
      </c>
      <c r="I9" s="19">
        <f t="shared" si="2"/>
        <v>0</v>
      </c>
      <c r="J9" s="19">
        <f t="shared" si="2"/>
        <v>72000</v>
      </c>
      <c r="K9" s="38"/>
    </row>
    <row r="10" spans="1:11" s="2" customFormat="1" ht="25.5" customHeight="1">
      <c r="A10" s="16"/>
      <c r="B10" s="17"/>
      <c r="C10" s="17"/>
      <c r="D10" s="17"/>
      <c r="E10" s="18" t="s">
        <v>26</v>
      </c>
      <c r="F10" s="19">
        <f t="shared" si="0"/>
        <v>72000</v>
      </c>
      <c r="G10" s="19"/>
      <c r="H10" s="19"/>
      <c r="I10" s="19"/>
      <c r="J10" s="39">
        <v>72000</v>
      </c>
      <c r="K10" s="38" t="s">
        <v>21</v>
      </c>
    </row>
    <row r="11" spans="1:11" s="2" customFormat="1" ht="25.5" customHeight="1">
      <c r="A11" s="16"/>
      <c r="B11" s="17" t="s">
        <v>16</v>
      </c>
      <c r="C11" s="17" t="s">
        <v>27</v>
      </c>
      <c r="D11" s="17" t="s">
        <v>28</v>
      </c>
      <c r="E11" s="18" t="s">
        <v>29</v>
      </c>
      <c r="F11" s="19">
        <f t="shared" si="0"/>
        <v>318423</v>
      </c>
      <c r="G11" s="19">
        <f aca="true" t="shared" si="3" ref="G11:J11">SUM(G12:G13)</f>
        <v>0</v>
      </c>
      <c r="H11" s="19">
        <f t="shared" si="3"/>
        <v>0</v>
      </c>
      <c r="I11" s="19">
        <f t="shared" si="3"/>
        <v>0</v>
      </c>
      <c r="J11" s="19">
        <f t="shared" si="3"/>
        <v>318423</v>
      </c>
      <c r="K11" s="38"/>
    </row>
    <row r="12" spans="1:11" s="2" customFormat="1" ht="25.5" customHeight="1">
      <c r="A12" s="16"/>
      <c r="B12" s="17"/>
      <c r="C12" s="17"/>
      <c r="D12" s="17"/>
      <c r="E12" s="18" t="s">
        <v>30</v>
      </c>
      <c r="F12" s="19">
        <f t="shared" si="0"/>
        <v>78423</v>
      </c>
      <c r="G12" s="19"/>
      <c r="H12" s="19"/>
      <c r="I12" s="19"/>
      <c r="J12" s="39">
        <v>78423</v>
      </c>
      <c r="K12" s="38" t="s">
        <v>21</v>
      </c>
    </row>
    <row r="13" spans="1:11" s="2" customFormat="1" ht="25.5" customHeight="1">
      <c r="A13" s="16"/>
      <c r="B13" s="20"/>
      <c r="C13" s="20"/>
      <c r="D13" s="20"/>
      <c r="E13" s="21" t="s">
        <v>31</v>
      </c>
      <c r="F13" s="19">
        <f t="shared" si="0"/>
        <v>240000</v>
      </c>
      <c r="G13" s="19"/>
      <c r="H13" s="19"/>
      <c r="I13" s="19"/>
      <c r="J13" s="39">
        <v>240000</v>
      </c>
      <c r="K13" s="38" t="s">
        <v>21</v>
      </c>
    </row>
    <row r="14" spans="1:11" s="2" customFormat="1" ht="25.5" customHeight="1">
      <c r="A14" s="16"/>
      <c r="B14" s="22" t="s">
        <v>10</v>
      </c>
      <c r="C14" s="22"/>
      <c r="D14" s="22"/>
      <c r="E14" s="23"/>
      <c r="F14" s="24">
        <f aca="true" t="shared" si="4" ref="F14:J14">F5+F9+F11</f>
        <v>560423</v>
      </c>
      <c r="G14" s="24">
        <f t="shared" si="4"/>
        <v>0</v>
      </c>
      <c r="H14" s="24">
        <f t="shared" si="4"/>
        <v>0</v>
      </c>
      <c r="I14" s="24">
        <f t="shared" si="4"/>
        <v>0</v>
      </c>
      <c r="J14" s="24">
        <f t="shared" si="4"/>
        <v>560423</v>
      </c>
      <c r="K14" s="40"/>
    </row>
    <row r="15" spans="1:11" s="2" customFormat="1" ht="25.5" customHeight="1">
      <c r="A15" s="16" t="s">
        <v>32</v>
      </c>
      <c r="B15" s="25" t="s">
        <v>16</v>
      </c>
      <c r="C15" s="25" t="s">
        <v>17</v>
      </c>
      <c r="D15" s="25" t="s">
        <v>18</v>
      </c>
      <c r="E15" s="26" t="s">
        <v>19</v>
      </c>
      <c r="F15" s="19">
        <f aca="true" t="shared" si="5" ref="F15:F23">SUM(G15:J15)</f>
        <v>-170000</v>
      </c>
      <c r="G15" s="19">
        <f aca="true" t="shared" si="6" ref="G15:J15">SUM(G16:G18)</f>
        <v>0</v>
      </c>
      <c r="H15" s="19">
        <f t="shared" si="6"/>
        <v>0</v>
      </c>
      <c r="I15" s="19">
        <f t="shared" si="6"/>
        <v>0</v>
      </c>
      <c r="J15" s="19">
        <f t="shared" si="6"/>
        <v>-170000</v>
      </c>
      <c r="K15" s="38"/>
    </row>
    <row r="16" spans="1:11" s="2" customFormat="1" ht="25.5" customHeight="1">
      <c r="A16" s="16"/>
      <c r="B16" s="17"/>
      <c r="C16" s="17"/>
      <c r="D16" s="17"/>
      <c r="E16" s="18" t="s">
        <v>20</v>
      </c>
      <c r="F16" s="19">
        <f t="shared" si="5"/>
        <v>-50000</v>
      </c>
      <c r="G16" s="19"/>
      <c r="H16" s="19"/>
      <c r="I16" s="19"/>
      <c r="J16" s="19">
        <v>-50000</v>
      </c>
      <c r="K16" s="38" t="s">
        <v>21</v>
      </c>
    </row>
    <row r="17" spans="1:11" s="2" customFormat="1" ht="25.5" customHeight="1">
      <c r="A17" s="16"/>
      <c r="B17" s="17"/>
      <c r="C17" s="17"/>
      <c r="D17" s="17"/>
      <c r="E17" s="18" t="s">
        <v>22</v>
      </c>
      <c r="F17" s="19">
        <f t="shared" si="5"/>
        <v>-100000</v>
      </c>
      <c r="G17" s="19"/>
      <c r="H17" s="19"/>
      <c r="I17" s="19"/>
      <c r="J17" s="19">
        <v>-100000</v>
      </c>
      <c r="K17" s="38" t="s">
        <v>21</v>
      </c>
    </row>
    <row r="18" spans="1:11" s="2" customFormat="1" ht="25.5" customHeight="1">
      <c r="A18" s="16"/>
      <c r="B18" s="17"/>
      <c r="C18" s="17"/>
      <c r="D18" s="17"/>
      <c r="E18" s="18" t="s">
        <v>23</v>
      </c>
      <c r="F18" s="19">
        <f t="shared" si="5"/>
        <v>-20000</v>
      </c>
      <c r="G18" s="19"/>
      <c r="H18" s="19"/>
      <c r="I18" s="19"/>
      <c r="J18" s="19">
        <v>-20000</v>
      </c>
      <c r="K18" s="38" t="s">
        <v>21</v>
      </c>
    </row>
    <row r="19" spans="1:11" s="2" customFormat="1" ht="25.5" customHeight="1">
      <c r="A19" s="16"/>
      <c r="B19" s="17" t="s">
        <v>16</v>
      </c>
      <c r="C19" s="17" t="s">
        <v>17</v>
      </c>
      <c r="D19" s="17" t="s">
        <v>24</v>
      </c>
      <c r="E19" s="18" t="s">
        <v>25</v>
      </c>
      <c r="F19" s="19">
        <f t="shared" si="5"/>
        <v>-72000</v>
      </c>
      <c r="G19" s="19">
        <f aca="true" t="shared" si="7" ref="G19:J19">SUM(G20)</f>
        <v>0</v>
      </c>
      <c r="H19" s="19">
        <f t="shared" si="7"/>
        <v>0</v>
      </c>
      <c r="I19" s="19">
        <f t="shared" si="7"/>
        <v>0</v>
      </c>
      <c r="J19" s="19">
        <f t="shared" si="7"/>
        <v>-72000</v>
      </c>
      <c r="K19" s="38"/>
    </row>
    <row r="20" spans="1:11" s="2" customFormat="1" ht="25.5" customHeight="1">
      <c r="A20" s="16"/>
      <c r="B20" s="17"/>
      <c r="C20" s="17"/>
      <c r="D20" s="17"/>
      <c r="E20" s="18" t="s">
        <v>26</v>
      </c>
      <c r="F20" s="19">
        <f t="shared" si="5"/>
        <v>-72000</v>
      </c>
      <c r="G20" s="19"/>
      <c r="H20" s="19"/>
      <c r="I20" s="19"/>
      <c r="J20" s="19">
        <v>-72000</v>
      </c>
      <c r="K20" s="38" t="s">
        <v>21</v>
      </c>
    </row>
    <row r="21" spans="1:11" s="2" customFormat="1" ht="25.5" customHeight="1">
      <c r="A21" s="16"/>
      <c r="B21" s="17" t="s">
        <v>16</v>
      </c>
      <c r="C21" s="17" t="s">
        <v>27</v>
      </c>
      <c r="D21" s="17" t="s">
        <v>28</v>
      </c>
      <c r="E21" s="18" t="s">
        <v>29</v>
      </c>
      <c r="F21" s="19">
        <f t="shared" si="5"/>
        <v>-318423</v>
      </c>
      <c r="G21" s="19">
        <f aca="true" t="shared" si="8" ref="G21:J21">SUM(G22:G23)</f>
        <v>0</v>
      </c>
      <c r="H21" s="19">
        <f t="shared" si="8"/>
        <v>0</v>
      </c>
      <c r="I21" s="19">
        <f t="shared" si="8"/>
        <v>0</v>
      </c>
      <c r="J21" s="19">
        <f t="shared" si="8"/>
        <v>-318423</v>
      </c>
      <c r="K21" s="38"/>
    </row>
    <row r="22" spans="1:11" s="2" customFormat="1" ht="25.5" customHeight="1">
      <c r="A22" s="16"/>
      <c r="B22" s="17"/>
      <c r="C22" s="17"/>
      <c r="D22" s="17"/>
      <c r="E22" s="18" t="s">
        <v>30</v>
      </c>
      <c r="F22" s="19">
        <f t="shared" si="5"/>
        <v>-78423</v>
      </c>
      <c r="G22" s="19"/>
      <c r="H22" s="19"/>
      <c r="I22" s="19"/>
      <c r="J22" s="19">
        <v>-78423</v>
      </c>
      <c r="K22" s="38" t="s">
        <v>21</v>
      </c>
    </row>
    <row r="23" spans="1:11" s="2" customFormat="1" ht="25.5" customHeight="1">
      <c r="A23" s="16"/>
      <c r="B23" s="17"/>
      <c r="C23" s="17"/>
      <c r="D23" s="17"/>
      <c r="E23" s="18" t="s">
        <v>31</v>
      </c>
      <c r="F23" s="19">
        <f t="shared" si="5"/>
        <v>-240000</v>
      </c>
      <c r="G23" s="19"/>
      <c r="H23" s="19"/>
      <c r="I23" s="19"/>
      <c r="J23" s="19">
        <v>-240000</v>
      </c>
      <c r="K23" s="38" t="s">
        <v>21</v>
      </c>
    </row>
    <row r="24" spans="1:11" s="2" customFormat="1" ht="25.5" customHeight="1">
      <c r="A24" s="16"/>
      <c r="B24" s="27" t="s">
        <v>10</v>
      </c>
      <c r="C24" s="27"/>
      <c r="D24" s="27"/>
      <c r="E24" s="27"/>
      <c r="F24" s="24">
        <f aca="true" t="shared" si="9" ref="F24:J24">F15+F19+F21</f>
        <v>-560423</v>
      </c>
      <c r="G24" s="24">
        <f t="shared" si="9"/>
        <v>0</v>
      </c>
      <c r="H24" s="24">
        <f t="shared" si="9"/>
        <v>0</v>
      </c>
      <c r="I24" s="24">
        <f t="shared" si="9"/>
        <v>0</v>
      </c>
      <c r="J24" s="24">
        <f t="shared" si="9"/>
        <v>-560423</v>
      </c>
      <c r="K24" s="41"/>
    </row>
    <row r="25" spans="1:11" s="3" customFormat="1" ht="25.5" customHeight="1">
      <c r="A25" s="28" t="s">
        <v>33</v>
      </c>
      <c r="B25" s="28"/>
      <c r="C25" s="28"/>
      <c r="D25" s="28"/>
      <c r="E25" s="28"/>
      <c r="F25" s="29">
        <f aca="true" t="shared" si="10" ref="F25:J25">F14+F24</f>
        <v>0</v>
      </c>
      <c r="G25" s="29">
        <f t="shared" si="10"/>
        <v>0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42"/>
    </row>
    <row r="26" spans="1:11" s="2" customFormat="1" ht="25.5" customHeight="1">
      <c r="A26" s="16" t="s">
        <v>34</v>
      </c>
      <c r="B26" s="17" t="s">
        <v>16</v>
      </c>
      <c r="C26" s="17" t="s">
        <v>35</v>
      </c>
      <c r="D26" s="17" t="s">
        <v>18</v>
      </c>
      <c r="E26" s="16" t="s">
        <v>36</v>
      </c>
      <c r="F26" s="19">
        <f>SUM(G26:J26)</f>
        <v>1304347.88</v>
      </c>
      <c r="G26" s="19">
        <f aca="true" t="shared" si="11" ref="G26:J26">SUM(G27)</f>
        <v>0</v>
      </c>
      <c r="H26" s="19">
        <f t="shared" si="11"/>
        <v>0</v>
      </c>
      <c r="I26" s="19">
        <f t="shared" si="11"/>
        <v>0</v>
      </c>
      <c r="J26" s="19">
        <f t="shared" si="11"/>
        <v>1304347.88</v>
      </c>
      <c r="K26" s="43"/>
    </row>
    <row r="27" spans="1:11" s="2" customFormat="1" ht="25.5" customHeight="1">
      <c r="A27" s="16"/>
      <c r="B27" s="17"/>
      <c r="C27" s="17"/>
      <c r="D27" s="17"/>
      <c r="E27" s="30" t="s">
        <v>37</v>
      </c>
      <c r="F27" s="19">
        <f>SUM(G27:J27)</f>
        <v>1304347.88</v>
      </c>
      <c r="G27" s="31"/>
      <c r="H27" s="19"/>
      <c r="I27" s="19"/>
      <c r="J27" s="19">
        <v>1304347.88</v>
      </c>
      <c r="K27" s="38"/>
    </row>
    <row r="28" spans="1:11" s="2" customFormat="1" ht="25.5" customHeight="1">
      <c r="A28" s="16"/>
      <c r="B28" s="17"/>
      <c r="C28" s="17"/>
      <c r="D28" s="17"/>
      <c r="E28" s="18"/>
      <c r="F28" s="19"/>
      <c r="G28" s="19"/>
      <c r="H28" s="19"/>
      <c r="I28" s="19"/>
      <c r="J28" s="39"/>
      <c r="K28" s="38"/>
    </row>
    <row r="29" spans="1:11" s="2" customFormat="1" ht="25.5" customHeight="1">
      <c r="A29" s="16"/>
      <c r="B29" s="22" t="s">
        <v>10</v>
      </c>
      <c r="C29" s="22"/>
      <c r="D29" s="22"/>
      <c r="E29" s="23"/>
      <c r="F29" s="24">
        <f aca="true" t="shared" si="12" ref="F29:J29">F26</f>
        <v>1304347.88</v>
      </c>
      <c r="G29" s="24">
        <f t="shared" si="12"/>
        <v>0</v>
      </c>
      <c r="H29" s="24">
        <f t="shared" si="12"/>
        <v>0</v>
      </c>
      <c r="I29" s="24">
        <f t="shared" si="12"/>
        <v>0</v>
      </c>
      <c r="J29" s="24">
        <f t="shared" si="12"/>
        <v>1304347.88</v>
      </c>
      <c r="K29" s="40"/>
    </row>
    <row r="30" spans="1:11" s="3" customFormat="1" ht="25.5" customHeight="1">
      <c r="A30" s="28" t="s">
        <v>38</v>
      </c>
      <c r="B30" s="28"/>
      <c r="C30" s="28"/>
      <c r="D30" s="28"/>
      <c r="E30" s="28"/>
      <c r="F30" s="29">
        <f aca="true" t="shared" si="13" ref="F30:J30">F29</f>
        <v>1304347.88</v>
      </c>
      <c r="G30" s="29">
        <f t="shared" si="13"/>
        <v>0</v>
      </c>
      <c r="H30" s="29">
        <f t="shared" si="13"/>
        <v>0</v>
      </c>
      <c r="I30" s="29">
        <f t="shared" si="13"/>
        <v>0</v>
      </c>
      <c r="J30" s="29">
        <f t="shared" si="13"/>
        <v>1304347.88</v>
      </c>
      <c r="K30" s="42"/>
    </row>
    <row r="31" spans="1:11" s="4" customFormat="1" ht="27" customHeight="1">
      <c r="A31" s="32" t="s">
        <v>39</v>
      </c>
      <c r="B31" s="33"/>
      <c r="C31" s="33"/>
      <c r="D31" s="33"/>
      <c r="E31" s="34"/>
      <c r="F31" s="35">
        <f>G31+H31+I31+J31</f>
        <v>1304347.88</v>
      </c>
      <c r="G31" s="35">
        <f>SUM(G25,G30)</f>
        <v>0</v>
      </c>
      <c r="H31" s="35">
        <f>SUM(H25,H30)</f>
        <v>0</v>
      </c>
      <c r="I31" s="35">
        <f>SUM(I25,I30)</f>
        <v>0</v>
      </c>
      <c r="J31" s="35">
        <f>SUM(J25,J30)</f>
        <v>1304347.88</v>
      </c>
      <c r="K31" s="35"/>
    </row>
  </sheetData>
  <sheetProtection/>
  <mergeCells count="15">
    <mergeCell ref="A1:K1"/>
    <mergeCell ref="A2:K2"/>
    <mergeCell ref="B3:D3"/>
    <mergeCell ref="F3:J3"/>
    <mergeCell ref="B14:E14"/>
    <mergeCell ref="B24:E24"/>
    <mergeCell ref="A25:E25"/>
    <mergeCell ref="B29:E29"/>
    <mergeCell ref="A30:E30"/>
    <mergeCell ref="A31:E31"/>
    <mergeCell ref="A3:A4"/>
    <mergeCell ref="A5:A14"/>
    <mergeCell ref="A15:A24"/>
    <mergeCell ref="A26:A29"/>
    <mergeCell ref="E3:E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zkcz7</cp:lastModifiedBy>
  <cp:lastPrinted>2020-11-05T03:54:20Z</cp:lastPrinted>
  <dcterms:created xsi:type="dcterms:W3CDTF">2019-09-05T00:38:34Z</dcterms:created>
  <dcterms:modified xsi:type="dcterms:W3CDTF">2021-12-10T11:01:49Z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