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12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calcPr calcId="144525"/>
</workbook>
</file>

<file path=xl/sharedStrings.xml><?xml version="1.0" encoding="utf-8"?>
<sst xmlns="http://schemas.openxmlformats.org/spreadsheetml/2006/main" count="1075" uniqueCount="426">
  <si>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</si>
  <si>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</si>
  <si>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</si>
  <si>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</si>
  <si>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</si>
  <si>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</si>
  <si>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</si>
  <si>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</si>
  <si>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</si>
  <si>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</si>
  <si>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</si>
  <si>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</si>
  <si>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</si>
  <si>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</si>
  <si>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</si>
  <si>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</si>
  <si>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</si>
  <si>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</si>
  <si>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</si>
  <si>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</si>
  <si>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</si>
  <si>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</si>
  <si>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</si>
  <si>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</si>
  <si>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</si>
  <si>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</si>
  <si>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</si>
  <si>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</si>
  <si>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</si>
  <si>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</si>
  <si>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</si>
  <si>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</si>
  <si>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</si>
  <si>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</si>
  <si>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</si>
  <si>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</si>
  <si>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</si>
  <si>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</si>
  <si>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</si>
  <si>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</si>
  <si>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</si>
  <si>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</si>
  <si>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</si>
  <si>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</si>
  <si>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</si>
  <si>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</si>
  <si>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</si>
  <si>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</si>
  <si>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</si>
  <si>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</si>
  <si>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</si>
  <si>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</si>
  <si>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</si>
  <si>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</si>
  <si>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</si>
  <si>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</si>
  <si>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</si>
  <si>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</si>
  <si>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</si>
  <si>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</si>
  <si>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</si>
  <si>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</si>
  <si>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</si>
  <si>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</si>
  <si>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</si>
  <si>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</si>
  <si>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</si>
  <si>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</si>
  <si>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</si>
  <si>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</si>
  <si>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451001</t>
  </si>
  <si>
    <t>中国共产党镇康县委员会社会工作部</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</si>
  <si>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</si>
  <si>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</si>
  <si>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</si>
  <si>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</si>
  <si>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</si>
  <si>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</si>
  <si>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</si>
  <si>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</si>
  <si>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</si>
  <si>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</si>
  <si>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</si>
  <si>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</si>
  <si>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</si>
  <si>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</si>
  <si>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20139</t>
  </si>
  <si>
    <t>社会工作事务</t>
  </si>
  <si>
    <t>2013901</t>
  </si>
  <si>
    <t>行政运行</t>
  </si>
  <si>
    <t>2013902</t>
  </si>
  <si>
    <t>一般行政管理事务</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</si>
  <si>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</si>
  <si>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</si>
  <si>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</si>
  <si>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</si>
  <si>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</si>
  <si>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</si>
  <si>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</si>
  <si>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</si>
  <si>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</si>
  <si>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</si>
  <si>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</si>
  <si>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</si>
  <si>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</si>
  <si>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</si>
  <si>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</si>
  <si>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</si>
  <si>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</si>
  <si>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</si>
  <si>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</si>
  <si>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</si>
  <si>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</si>
  <si>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</si>
  <si>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</si>
  <si>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</si>
  <si>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</si>
  <si>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</si>
  <si>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</si>
  <si>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</si>
  <si>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</si>
  <si>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</si>
  <si>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</si>
  <si>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</si>
  <si>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</si>
  <si>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</si>
  <si>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</si>
  <si>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</si>
  <si>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</si>
  <si>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</si>
  <si>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</si>
  <si>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</si>
  <si>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</si>
  <si>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</si>
  <si>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</si>
  <si>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</si>
  <si>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</si>
  <si>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</si>
  <si>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</si>
  <si>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</si>
  <si>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</si>
  <si>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</si>
  <si>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</si>
  <si>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</si>
  <si>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</si>
  <si>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</si>
  <si>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</si>
  <si>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</si>
  <si>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</si>
  <si>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</si>
  <si>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</si>
  <si>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</si>
  <si>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</si>
  <si>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</si>
  <si>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</si>
  <si>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</si>
  <si>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</si>
  <si>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</si>
  <si>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</si>
  <si>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</si>
  <si>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</si>
  <si>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</si>
  <si>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</si>
  <si>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</si>
  <si>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</si>
  <si>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</si>
  <si>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</si>
  <si>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</si>
  <si>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</si>
  <si>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</si>
  <si>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</si>
  <si>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</si>
  <si>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</si>
  <si>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</si>
  <si>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</si>
  <si>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</si>
  <si>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</si>
  <si>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</si>
  <si>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</si>
  <si>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</si>
  <si>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</si>
  <si>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</si>
  <si>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</si>
  <si>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</si>
  <si>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</si>
  <si>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</si>
  <si>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</si>
  <si>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</si>
  <si>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</si>
  <si>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</si>
  <si>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</si>
  <si>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</si>
  <si>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</si>
  <si>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</si>
  <si>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</si>
  <si>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530924251100003801402</t>
  </si>
  <si>
    <t>行政人员支出工资</t>
  </si>
  <si>
    <t>30101</t>
  </si>
  <si>
    <t>基本工资</t>
  </si>
  <si>
    <t>30102</t>
  </si>
  <si>
    <t>津贴补贴</t>
  </si>
  <si>
    <t>30103</t>
  </si>
  <si>
    <t>奖金</t>
  </si>
  <si>
    <t>530924251100003801401</t>
  </si>
  <si>
    <t>公务员基础性绩效</t>
  </si>
  <si>
    <t>530924251100003801403</t>
  </si>
  <si>
    <t>社会保障缴费</t>
  </si>
  <si>
    <t>30108</t>
  </si>
  <si>
    <t>机关事业单位基本养老保险缴费</t>
  </si>
  <si>
    <t>30109</t>
  </si>
  <si>
    <t>职业年金缴费</t>
  </si>
  <si>
    <t>30110</t>
  </si>
  <si>
    <t>职工基本医疗保险缴费</t>
  </si>
  <si>
    <t>30112</t>
  </si>
  <si>
    <t>其他社会保障缴费</t>
  </si>
  <si>
    <t>530924251100003801387</t>
  </si>
  <si>
    <t>30113</t>
  </si>
  <si>
    <t>530924251100003801406</t>
  </si>
  <si>
    <t>政府编外长期临聘人员支出</t>
  </si>
  <si>
    <t>30199</t>
  </si>
  <si>
    <t>其他工资福利支出</t>
  </si>
  <si>
    <t>530924251100003801390</t>
  </si>
  <si>
    <t>机关事业单位公用经费</t>
  </si>
  <si>
    <t>30207</t>
  </si>
  <si>
    <t>邮电费</t>
  </si>
  <si>
    <t>530924251100003801407</t>
  </si>
  <si>
    <t>公务接待费（公用经费）</t>
  </si>
  <si>
    <t>30217</t>
  </si>
  <si>
    <t>30201</t>
  </si>
  <si>
    <t>办公费</t>
  </si>
  <si>
    <t>530924251100003801389</t>
  </si>
  <si>
    <t>工会经费</t>
  </si>
  <si>
    <t>30228</t>
  </si>
  <si>
    <t>530924251100003801408</t>
  </si>
  <si>
    <t>行政人员公务交通补贴</t>
  </si>
  <si>
    <t>30239</t>
  </si>
  <si>
    <t>其他交通费用</t>
  </si>
  <si>
    <t>530924251100003833437</t>
  </si>
  <si>
    <t>车辆租赁费</t>
  </si>
  <si>
    <t>530924251100003801404</t>
  </si>
  <si>
    <t>其他财政保障人员</t>
  </si>
  <si>
    <t>30305</t>
  </si>
  <si>
    <t>生活补助</t>
  </si>
  <si>
    <t>预算05-1表</t>
  </si>
  <si>
    <t>项目分类</t>
  </si>
  <si>
    <t>项目单位</t>
  </si>
  <si>
    <t>经济科目编码</t>
  </si>
  <si>
    <t>经济科目名称</t>
  </si>
  <si>
    <t>本年拨款</t>
  </si>
  <si>
    <t>其中：本次下达</t>
  </si>
  <si>
    <t>“两新”组织党建工作经费</t>
  </si>
  <si>
    <t>专项业务类</t>
  </si>
  <si>
    <t>530924251100003779267</t>
  </si>
  <si>
    <t>“自然村长”工作经费、生活补助经费</t>
  </si>
  <si>
    <t>530924251100003779270</t>
  </si>
  <si>
    <t>县委社会工作部专项工作经费</t>
  </si>
  <si>
    <t>530924251100003779282</t>
  </si>
  <si>
    <t>信访专项工作经费</t>
  </si>
  <si>
    <t>530924251100003779322</t>
  </si>
  <si>
    <t>预算05-2表</t>
  </si>
  <si>
    <t>单位名称、项目名称</t>
  </si>
  <si>
    <t>项目年度绩效目标</t>
  </si>
  <si>
    <t>一级指标</t>
  </si>
  <si>
    <t>二级指标</t>
  </si>
  <si>
    <t>三级指标</t>
  </si>
  <si>
    <t>指标性质</t>
  </si>
  <si>
    <t>指标值</t>
  </si>
  <si>
    <t>度量单位</t>
  </si>
  <si>
    <t>指标属性</t>
  </si>
  <si>
    <t>指标内容</t>
  </si>
  <si>
    <t>通过开展信访复核、复查经、接访，安装信访专项网络，培训信访业务、召开信访工作联席会议、开展信访工作调研督导、轮流值班、控访维稳。保障信访工作有序开展，化解信访疑难问题，维护社会和谐稳定。</t>
  </si>
  <si>
    <t>产出指标</t>
  </si>
  <si>
    <t>数量指标</t>
  </si>
  <si>
    <t>复核复查次数</t>
  </si>
  <si>
    <t>&gt;=</t>
  </si>
  <si>
    <t>10</t>
  </si>
  <si>
    <t>次</t>
  </si>
  <si>
    <t>定量指标</t>
  </si>
  <si>
    <t>每年开展信访复核5次以上、复查5次以上</t>
  </si>
  <si>
    <t>通过开展信访复核、复查经、进京上访劝返、接访，安装信访专项网络，培训信访业务、召开信访工作联席会议、开展信访工作调研督导、轮流值班、控访维稳。保障信访工作有序开展，化解信访疑难问题，维护社会和谐稳定。</t>
  </si>
  <si>
    <t>接访人次</t>
  </si>
  <si>
    <t>600</t>
  </si>
  <si>
    <t>人次</t>
  </si>
  <si>
    <t>接待上访群众600多人次</t>
  </si>
  <si>
    <t>信访专线网络条数</t>
  </si>
  <si>
    <t>条</t>
  </si>
  <si>
    <t>信访专线网络2条</t>
  </si>
  <si>
    <t>信访业务培训次数</t>
  </si>
  <si>
    <t>年内开展信访业务培训3次</t>
  </si>
  <si>
    <t>信访工作联席会议（扩大）会议次数</t>
  </si>
  <si>
    <t>年内召开信访工作联席会议（扩大）会议3次</t>
  </si>
  <si>
    <t>信访工作调研督导次数</t>
  </si>
  <si>
    <t>年内开展信访工作调研督导10次</t>
  </si>
  <si>
    <t>质量指标</t>
  </si>
  <si>
    <t>信访专项工作完成率</t>
  </si>
  <si>
    <t>95</t>
  </si>
  <si>
    <t>%</t>
  </si>
  <si>
    <t>信访专项工作完成率达95%以上</t>
  </si>
  <si>
    <t>成本指标</t>
  </si>
  <si>
    <t>经济成本指标</t>
  </si>
  <si>
    <t>&lt;=</t>
  </si>
  <si>
    <t>92360</t>
  </si>
  <si>
    <t>元</t>
  </si>
  <si>
    <t>年内需要信访工作专项经费92360元</t>
  </si>
  <si>
    <t>效益指标</t>
  </si>
  <si>
    <t>社会效益</t>
  </si>
  <si>
    <t>社会和谐稳定率</t>
  </si>
  <si>
    <t>96</t>
  </si>
  <si>
    <t>化解信访疑难问题，维护社会和谐稳定率达96%以上</t>
  </si>
  <si>
    <t>满意度指标</t>
  </si>
  <si>
    <t>服务对象满意度</t>
  </si>
  <si>
    <t>上访群众满意度</t>
  </si>
  <si>
    <t>上访群众满意度达96%以上</t>
  </si>
  <si>
    <t>通过选派“自然村长”开展掌握村情片情贫情，化微网格设置、畅通沟通渠道、政策宣讲、指导参与组织生活、开展作风监督、协助党员教育、储备后备力量、建言献策、摸清资源条件、发展富民产业、开展技能培训、建立联结机制、加强动态监测、开展普法强基、推动移风易俗、化解矛盾纠纷、参与应急处置、参与边境维稳、完善村庄规划、落实爱卫制度、推动“八个专项”、完善公共设施、加强生态保护等网格化管理、基层组织建设、促农增收、社会治理、人居环境26项工作，提升农村基层治理水平。每月 10 日前定期召开自然村例会，每月适时召开行政村例会、乡（镇）每半年组织开展 1 次“自然村长”现场培训。</t>
  </si>
  <si>
    <t>开展工作的项数</t>
  </si>
  <si>
    <t>26</t>
  </si>
  <si>
    <t>项（个）</t>
  </si>
  <si>
    <t>反应“自然村长”履行“担任片区总网格长、加强基层组织建设、促进农民增收致富、主动排查化解矛盾、优化提升人居环境”五项职责任务情况，落实11项工作清单和10项负面清单情况，以及执行自然村长”日常管理制度等情况。</t>
  </si>
  <si>
    <t>保障的人数</t>
  </si>
  <si>
    <t>61</t>
  </si>
  <si>
    <t>个</t>
  </si>
  <si>
    <t xml:space="preserve">保障61个“自然村长”驻村工作经费及生活补助 </t>
  </si>
  <si>
    <t>各项工作完成率</t>
  </si>
  <si>
    <t>各项工作完成率达95%以上。</t>
  </si>
  <si>
    <t>时效指标</t>
  </si>
  <si>
    <t>各项工作开展及时率</t>
  </si>
  <si>
    <t>=</t>
  </si>
  <si>
    <t>及时</t>
  </si>
  <si>
    <t>定性指标</t>
  </si>
  <si>
    <t>及时开展各项工作</t>
  </si>
  <si>
    <t>305000</t>
  </si>
  <si>
    <t xml:space="preserve">由县财政负责，按照每人 0.5 万元/年的标准安排工作经费305000元。 </t>
  </si>
  <si>
    <t>社会成本指标</t>
  </si>
  <si>
    <t>1113250</t>
  </si>
  <si>
    <t xml:space="preserve"> 由县财政参照驻村工作队员驻村补贴标准，50元/人/天的标准，按实际选派天数核定发放生活补助1113250元。</t>
  </si>
  <si>
    <t>农村基层治理水平提升率</t>
  </si>
  <si>
    <t>90</t>
  </si>
  <si>
    <t>农村基层治理水平提升率达95%以上</t>
  </si>
  <si>
    <t>群众满意度</t>
  </si>
  <si>
    <t>群众满意度达96%以上</t>
  </si>
  <si>
    <t>通过党内宣传学习教育，召开党内会议，开展“三会一课”、主题党日，培训党员、入党积极分子和党务工作者，订阅或购买用于开展党员教育的报刊、资料、音像制品和设备，进行党内宣传，摄制党员电教片 。扎实开展非公企业和社会组织党组织覆盖提升行动。</t>
  </si>
  <si>
    <t>组织党内会议次数</t>
  </si>
  <si>
    <t>20</t>
  </si>
  <si>
    <t xml:space="preserve"> 年内组织召开支部大会4次，上党课4次，开展主题党日  次</t>
  </si>
  <si>
    <t>培训党员、入党积极分子和党务工作者次数</t>
  </si>
  <si>
    <t>培训党员、入党积极分子和党务工作者次数3次以上以上。</t>
  </si>
  <si>
    <t>订阅或购买用党员教育的报刊、资料、音像制品和设备批次</t>
  </si>
  <si>
    <t>1.00</t>
  </si>
  <si>
    <t>批次</t>
  </si>
  <si>
    <t>订阅或购买用党员教育的报刊、资料、音像制品和设备1批次以上。</t>
  </si>
  <si>
    <t>摄制党员电教片</t>
  </si>
  <si>
    <t>制党员电教片1个以上</t>
  </si>
  <si>
    <t>党内会议次数完成率</t>
  </si>
  <si>
    <t>党内会议次数完成率达95%以上</t>
  </si>
  <si>
    <t>培训党员、入党积极分子和党务工作者次数完成率</t>
  </si>
  <si>
    <t>培训党员、入党积极分子和党务工作者次数完成率达95%以上</t>
  </si>
  <si>
    <t>订阅或购买用党员教育的报刊、资料、音像制品和设备完成率</t>
  </si>
  <si>
    <t>订阅或购买用党员教育的报刊、资料、音像制品和设备完成率达95%以上</t>
  </si>
  <si>
    <t>摄制党员电教片完成率</t>
  </si>
  <si>
    <t>摄制党员电教片完成率达95%以上</t>
  </si>
  <si>
    <t>两新组织开展党建工作项目完成及时率</t>
  </si>
  <si>
    <t>及时组织召开支部大会，上党课，开展主题党日活动，召开会议，组织培训、订阅或购买报刊、资料、音像制品和设备，摄制党员电教片等。</t>
  </si>
  <si>
    <t>万元</t>
  </si>
  <si>
    <t>20万元</t>
  </si>
  <si>
    <t>“两新”组织党建工作规范率</t>
  </si>
  <si>
    <t>“两新”组织党建工作规范率95%以上</t>
  </si>
  <si>
    <t>“”两新”组织党员满意率</t>
  </si>
  <si>
    <t>“”两新”组织党员满意率95%以上</t>
  </si>
  <si>
    <t>通过更新添置设备，对新人员开展培训、调研及外出学习。加快推进县委社会工作部机构新成立组建的各项工作目标任务高效完成。</t>
  </si>
  <si>
    <t>办公设备更新添置数量</t>
  </si>
  <si>
    <t>台（件、套）</t>
  </si>
  <si>
    <t xml:space="preserve">电脑信访股更新1台；部长办配置一台，基层治理和志愿服务办公室配置一台，打印机部长办配置一台；桌椅部长办配置一套。 </t>
  </si>
  <si>
    <t>省外培训次数</t>
  </si>
  <si>
    <t>次数</t>
  </si>
  <si>
    <t>3个股室各到省外培训1次</t>
  </si>
  <si>
    <t>省内培训次数</t>
  </si>
  <si>
    <t>4</t>
  </si>
  <si>
    <t>省内培训4人次</t>
  </si>
  <si>
    <t>基层社会工作调研次数</t>
  </si>
  <si>
    <t>年内开展基层社会工作调研10次</t>
  </si>
  <si>
    <t>社会工作部专项工作完成率</t>
  </si>
  <si>
    <t>更新添置设备完成率达95%以上；对新人员开展培训完成率达95%以上；调研及外出学习完成率达95%以上。</t>
  </si>
  <si>
    <t>工作开展的及时性</t>
  </si>
  <si>
    <t>73406</t>
  </si>
  <si>
    <t>县委社会工作部专项工作经费共需73406元</t>
  </si>
  <si>
    <t>各项工作目标任务高效完成率</t>
  </si>
  <si>
    <t>各项工作目标任务高效完成率达95%以上</t>
  </si>
  <si>
    <t>群众满意度95%以上</t>
  </si>
  <si>
    <t>预算06表</t>
  </si>
  <si>
    <t>政府性基金预算支出预算表</t>
  </si>
  <si>
    <t>单位名称：全部</t>
  </si>
  <si>
    <t>本年政府性基金预算支出</t>
  </si>
  <si>
    <t>此表无数据作空表公开</t>
  </si>
  <si>
    <t>预算07表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</si>
  <si>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</si>
  <si>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</si>
  <si>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</si>
  <si>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</si>
  <si>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</si>
  <si>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</si>
  <si>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</si>
  <si>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</si>
  <si>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</si>
  <si>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</si>
  <si>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</si>
  <si>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政府购买服务目录</t>
  </si>
  <si>
    <t>政府性基金</t>
  </si>
  <si>
    <t>预算09-1表</t>
  </si>
  <si>
    <t>单位名称（项目）</t>
  </si>
  <si>
    <t>地区</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</si>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</sst>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hh:mm:ss"/>
    <numFmt numFmtId="178" formatCode="#,##0.00;\-#,##0.00;;@"/>
    <numFmt numFmtId="179" formatCode="yyyy\-mm\-dd"/>
    <numFmt numFmtId="180" formatCode="#,##0;\-#,##0;;@"/>
  </numFmts>
  <fonts count="50">
    <font>
      <sz val="9"/>
      <color theme="1"/>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0"/>
      <name val="宋体"/>
      <charset val="134"/>
    </font>
    <font>
      <sz val="12"/>
      <color theme="1"/>
      <name val="仿宋_GB2312"/>
      <charset val="134"/>
    </font>
    <font>
      <sz val="11.25"/>
      <color rgb="FF000000"/>
      <name val="宋体"/>
      <charset val="134"/>
    </font>
    <font>
      <b/>
      <sz val="23"/>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10"/>
      <color theme="1"/>
      <name val="宋体"/>
      <charset val="134"/>
    </font>
    <font>
      <sz val="9"/>
      <color theme="1"/>
      <name val="宋体"/>
      <charset val="134"/>
    </font>
    <font>
      <sz val="11"/>
      <color theme="1"/>
      <name val="宋体"/>
      <charset val="134"/>
    </font>
    <font>
      <sz val="12"/>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name val="Arial"/>
      <charset val="134"/>
    </font>
    <font>
      <sz val="28"/>
      <color rgb="FF000000"/>
      <name val="宋体"/>
      <charset val="134"/>
    </font>
    <font>
      <sz val="1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2" fontId="30" fillId="0" borderId="0" applyFont="0" applyFill="0" applyBorder="0" applyAlignment="0" applyProtection="0">
      <alignment vertical="center"/>
    </xf>
    <xf numFmtId="0" fontId="31" fillId="4" borderId="0" applyNumberFormat="0" applyBorder="0" applyAlignment="0" applyProtection="0">
      <alignment vertical="center"/>
    </xf>
    <xf numFmtId="0" fontId="32" fillId="5" borderId="14"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176" fontId="7" fillId="0" borderId="7">
      <alignment horizontal="right" vertical="center"/>
    </xf>
    <xf numFmtId="0" fontId="31" fillId="6" borderId="0" applyNumberFormat="0" applyBorder="0" applyAlignment="0" applyProtection="0">
      <alignment vertical="center"/>
    </xf>
    <xf numFmtId="0" fontId="33" fillId="7" borderId="0" applyNumberFormat="0" applyBorder="0" applyAlignment="0" applyProtection="0">
      <alignment vertical="center"/>
    </xf>
    <xf numFmtId="43" fontId="30" fillId="0" borderId="0" applyFont="0" applyFill="0" applyBorder="0" applyAlignment="0" applyProtection="0">
      <alignment vertical="center"/>
    </xf>
    <xf numFmtId="0" fontId="34" fillId="8" borderId="0" applyNumberFormat="0" applyBorder="0" applyAlignment="0" applyProtection="0">
      <alignment vertical="center"/>
    </xf>
    <xf numFmtId="0" fontId="35" fillId="0" borderId="0" applyNumberFormat="0" applyFill="0" applyBorder="0" applyAlignment="0" applyProtection="0">
      <alignment vertical="center"/>
    </xf>
    <xf numFmtId="9" fontId="30" fillId="0" borderId="0" applyFont="0" applyFill="0" applyBorder="0" applyAlignment="0" applyProtection="0">
      <alignment vertical="center"/>
    </xf>
    <xf numFmtId="179" fontId="7" fillId="0" borderId="7">
      <alignment horizontal="right" vertical="center"/>
    </xf>
    <xf numFmtId="0" fontId="36" fillId="0" borderId="0" applyNumberFormat="0" applyFill="0" applyBorder="0" applyAlignment="0" applyProtection="0">
      <alignment vertical="center"/>
    </xf>
    <xf numFmtId="0" fontId="30" fillId="9" borderId="15" applyNumberFormat="0" applyFont="0" applyAlignment="0" applyProtection="0">
      <alignment vertical="center"/>
    </xf>
    <xf numFmtId="0" fontId="34" fillId="10"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6" applyNumberFormat="0" applyFill="0" applyAlignment="0" applyProtection="0">
      <alignment vertical="center"/>
    </xf>
    <xf numFmtId="0" fontId="42" fillId="0" borderId="16" applyNumberFormat="0" applyFill="0" applyAlignment="0" applyProtection="0">
      <alignment vertical="center"/>
    </xf>
    <xf numFmtId="0" fontId="34" fillId="11" borderId="0" applyNumberFormat="0" applyBorder="0" applyAlignment="0" applyProtection="0">
      <alignment vertical="center"/>
    </xf>
    <xf numFmtId="0" fontId="37" fillId="0" borderId="17" applyNumberFormat="0" applyFill="0" applyAlignment="0" applyProtection="0">
      <alignment vertical="center"/>
    </xf>
    <xf numFmtId="0" fontId="34" fillId="12" borderId="0" applyNumberFormat="0" applyBorder="0" applyAlignment="0" applyProtection="0">
      <alignment vertical="center"/>
    </xf>
    <xf numFmtId="0" fontId="43" fillId="13" borderId="18" applyNumberFormat="0" applyAlignment="0" applyProtection="0">
      <alignment vertical="center"/>
    </xf>
    <xf numFmtId="0" fontId="44" fillId="13" borderId="14" applyNumberFormat="0" applyAlignment="0" applyProtection="0">
      <alignment vertical="center"/>
    </xf>
    <xf numFmtId="0" fontId="45" fillId="14" borderId="19" applyNumberFormat="0" applyAlignment="0" applyProtection="0">
      <alignment vertical="center"/>
    </xf>
    <xf numFmtId="0" fontId="31" fillId="15" borderId="0" applyNumberFormat="0" applyBorder="0" applyAlignment="0" applyProtection="0">
      <alignment vertical="center"/>
    </xf>
    <xf numFmtId="0" fontId="34" fillId="16" borderId="0" applyNumberFormat="0" applyBorder="0" applyAlignment="0" applyProtection="0">
      <alignment vertical="center"/>
    </xf>
    <xf numFmtId="0" fontId="46" fillId="0" borderId="20" applyNumberFormat="0" applyFill="0" applyAlignment="0" applyProtection="0">
      <alignment vertical="center"/>
    </xf>
    <xf numFmtId="0" fontId="47" fillId="0" borderId="21" applyNumberFormat="0" applyFill="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10" fontId="7" fillId="0" borderId="7">
      <alignment horizontal="right" vertical="center"/>
    </xf>
    <xf numFmtId="0" fontId="31" fillId="19" borderId="0" applyNumberFormat="0" applyBorder="0" applyAlignment="0" applyProtection="0">
      <alignment vertical="center"/>
    </xf>
    <xf numFmtId="0" fontId="34"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4" fillId="29" borderId="0" applyNumberFormat="0" applyBorder="0" applyAlignment="0" applyProtection="0">
      <alignment vertical="center"/>
    </xf>
    <xf numFmtId="0" fontId="31"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1" fillId="33" borderId="0" applyNumberFormat="0" applyBorder="0" applyAlignment="0" applyProtection="0">
      <alignment vertical="center"/>
    </xf>
    <xf numFmtId="0" fontId="34" fillId="34" borderId="0" applyNumberFormat="0" applyBorder="0" applyAlignment="0" applyProtection="0">
      <alignmen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7" fontId="7" fillId="0" borderId="7">
      <alignment horizontal="right" vertical="center"/>
    </xf>
    <xf numFmtId="180" fontId="7" fillId="0" borderId="7">
      <alignment horizontal="right" vertical="center"/>
    </xf>
  </cellStyleXfs>
  <cellXfs count="221">
    <xf numFmtId="0" fontId="0" fillId="0" borderId="0" xfId="0" applyBorder="1">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7" fillId="0" borderId="7" xfId="0" applyFont="1" applyBorder="1" applyAlignment="1">
      <alignment horizontal="left" vertical="center" wrapText="1"/>
      <protection locked="0"/>
    </xf>
    <xf numFmtId="0" fontId="7" fillId="0" borderId="7" xfId="0" applyFont="1" applyBorder="1" applyAlignment="1">
      <alignment horizontal="left" vertical="center"/>
      <protection locked="0"/>
    </xf>
    <xf numFmtId="0" fontId="7" fillId="0" borderId="7" xfId="0" applyFont="1" applyBorder="1" applyAlignment="1">
      <alignment horizontal="center" vertical="center" wrapText="1"/>
      <protection locked="0"/>
    </xf>
    <xf numFmtId="178" fontId="7" fillId="0" borderId="7" xfId="54" applyProtection="1">
      <alignment horizontal="right" vertical="center"/>
      <protection locked="0"/>
    </xf>
    <xf numFmtId="0" fontId="7" fillId="0" borderId="7" xfId="0" applyFont="1" applyBorder="1" applyAlignment="1">
      <alignment horizontal="left" vertical="center" wrapText="1" indent="1"/>
      <protection locked="0"/>
    </xf>
    <xf numFmtId="49" fontId="7" fillId="0" borderId="7" xfId="53" applyProtection="1">
      <alignment horizontal="left" vertical="center" wrapText="1"/>
      <protection locked="0"/>
    </xf>
    <xf numFmtId="0" fontId="8" fillId="0" borderId="7" xfId="0" applyFont="1" applyBorder="1" applyAlignment="1" applyProtection="1">
      <alignment horizont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7" fillId="0" borderId="7" xfId="0" applyFont="1" applyBorder="1" applyAlignment="1" applyProtection="1">
      <alignment horizontal="left" vertical="center" wrapText="1"/>
    </xf>
    <xf numFmtId="0" fontId="7" fillId="0" borderId="7" xfId="0" applyFont="1" applyBorder="1" applyAlignment="1">
      <alignment horizontal="center" vertical="center"/>
      <protection locked="0"/>
    </xf>
    <xf numFmtId="0" fontId="9" fillId="0" borderId="0" xfId="0" applyFont="1" applyAlignment="1">
      <alignment horizontal="justify" vertical="top"/>
      <protection locked="0"/>
    </xf>
    <xf numFmtId="0" fontId="4" fillId="0" borderId="0" xfId="0" applyFont="1" applyAlignment="1">
      <alignment horizontal="right" vertical="center"/>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8"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6" fillId="0" borderId="0" xfId="0" applyFont="1" applyAlignment="1">
      <alignment horizontal="center" vertical="center"/>
      <protection locked="0"/>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center" vertical="center" wrapText="1"/>
    </xf>
    <xf numFmtId="0" fontId="8" fillId="0" borderId="7" xfId="0" applyFont="1" applyBorder="1" applyAlignment="1" applyProtection="1">
      <alignment horizontal="center" vertical="center"/>
    </xf>
    <xf numFmtId="0" fontId="11" fillId="0" borderId="0" xfId="0" applyFont="1" applyAlignment="1">
      <alignment horizontal="center" vertical="center"/>
      <protection locked="0"/>
    </xf>
    <xf numFmtId="0" fontId="7" fillId="0" borderId="0" xfId="0" applyFont="1" applyAlignment="1">
      <alignment horizontal="left" vertical="center"/>
      <protection locked="0"/>
    </xf>
    <xf numFmtId="0" fontId="8" fillId="0" borderId="0" xfId="0" applyFont="1" applyAlignment="1" applyProtection="1">
      <alignment vertical="center"/>
    </xf>
    <xf numFmtId="0" fontId="7" fillId="0" borderId="0" xfId="0" applyFont="1">
      <alignment vertical="top"/>
      <protection locked="0"/>
    </xf>
    <xf numFmtId="0" fontId="5" fillId="0" borderId="7" xfId="0" applyFont="1" applyBorder="1" applyAlignment="1">
      <alignment horizontal="center" vertical="center"/>
      <protection locked="0"/>
    </xf>
    <xf numFmtId="0" fontId="1" fillId="0" borderId="0" xfId="0" applyFont="1" applyAlignment="1" applyProtection="1">
      <alignment horizontal="right" vertical="center"/>
    </xf>
    <xf numFmtId="0" fontId="12"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8" fillId="0" borderId="0" xfId="0" applyFont="1" applyAlignment="1" applyProtection="1">
      <alignment wrapText="1"/>
    </xf>
    <xf numFmtId="0" fontId="5" fillId="0" borderId="8" xfId="0" applyFont="1" applyBorder="1" applyAlignment="1" applyProtection="1">
      <alignment horizontal="center" vertical="center" wrapText="1"/>
    </xf>
    <xf numFmtId="0" fontId="13" fillId="0" borderId="7" xfId="0" applyFont="1" applyBorder="1" applyAlignment="1" applyProtection="1">
      <alignment horizontal="center" vertical="center"/>
    </xf>
    <xf numFmtId="0" fontId="13" fillId="0" borderId="7" xfId="0" applyFont="1" applyBorder="1" applyAlignment="1">
      <alignment horizontal="center" vertical="center"/>
      <protection locked="0"/>
    </xf>
    <xf numFmtId="0" fontId="13" fillId="0" borderId="2" xfId="0" applyFont="1" applyBorder="1" applyAlignment="1" applyProtection="1">
      <alignment horizontal="center" vertical="center"/>
    </xf>
    <xf numFmtId="0" fontId="1" fillId="0" borderId="0" xfId="0" applyFont="1" applyAlignment="1" applyProtection="1">
      <alignment wrapText="1"/>
    </xf>
    <xf numFmtId="0" fontId="1" fillId="0" borderId="0" xfId="0" applyFont="1" applyAlignment="1">
      <protection locked="0"/>
    </xf>
    <xf numFmtId="0" fontId="7" fillId="0" borderId="0" xfId="0" applyFont="1" applyAlignment="1">
      <alignment vertical="top" wrapText="1"/>
      <protection locked="0"/>
    </xf>
    <xf numFmtId="0" fontId="3" fillId="0" borderId="0" xfId="0" applyFont="1" applyAlignment="1" applyProtection="1">
      <alignment horizontal="center" vertical="center" wrapText="1"/>
    </xf>
    <xf numFmtId="0" fontId="3" fillId="0" borderId="0" xfId="0" applyFont="1" applyAlignment="1">
      <alignment horizontal="center" vertical="center"/>
      <protection locked="0"/>
    </xf>
    <xf numFmtId="0" fontId="3" fillId="0" borderId="0" xfId="0" applyFont="1" applyAlignment="1">
      <alignment horizontal="center" vertical="center" wrapText="1"/>
      <protection locked="0"/>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5"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0" fontId="4" fillId="0" borderId="6" xfId="0" applyFont="1" applyBorder="1" applyAlignment="1" applyProtection="1">
      <alignment horizontal="center" vertical="center" wrapText="1"/>
    </xf>
    <xf numFmtId="0" fontId="7" fillId="0" borderId="7" xfId="0" applyFont="1" applyBorder="1" applyAlignment="1">
      <alignment horizontal="center" vertical="top"/>
      <protection locked="0"/>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protection locked="0"/>
    </xf>
    <xf numFmtId="0" fontId="4" fillId="0" borderId="0" xfId="0" applyFont="1" applyAlignment="1">
      <alignment horizontal="right" wrapText="1"/>
      <protection locked="0"/>
    </xf>
    <xf numFmtId="0" fontId="5" fillId="0" borderId="3" xfId="0" applyFont="1" applyBorder="1" applyAlignment="1">
      <alignment horizontal="center" vertical="center"/>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protection locked="0"/>
    </xf>
    <xf numFmtId="0" fontId="5" fillId="0" borderId="12"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5" fillId="0" borderId="11" xfId="0" applyFont="1" applyBorder="1" applyAlignment="1" applyProtection="1">
      <alignment horizontal="center" vertical="center"/>
    </xf>
    <xf numFmtId="0" fontId="4" fillId="0" borderId="11" xfId="0" applyFont="1" applyBorder="1" applyAlignment="1" applyProtection="1">
      <alignment horizontal="right" vertical="center"/>
    </xf>
    <xf numFmtId="0" fontId="13" fillId="0" borderId="10" xfId="0" applyFont="1" applyBorder="1" applyAlignment="1">
      <alignment horizontal="center" vertical="center" wrapText="1"/>
      <protection locked="0"/>
    </xf>
    <xf numFmtId="0" fontId="13" fillId="0" borderId="12" xfId="0" applyFont="1" applyBorder="1" applyAlignment="1">
      <alignment horizontal="center" vertical="center"/>
      <protection locked="0"/>
    </xf>
    <xf numFmtId="0" fontId="13" fillId="0" borderId="12" xfId="0" applyFont="1" applyBorder="1" applyAlignment="1">
      <alignment horizontal="center" vertical="center" wrapText="1"/>
      <protection locked="0"/>
    </xf>
    <xf numFmtId="0" fontId="14" fillId="0" borderId="0" xfId="0" applyFont="1" applyAlignment="1">
      <alignment horizontal="right"/>
      <protection locked="0"/>
    </xf>
    <xf numFmtId="49" fontId="14"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5" fillId="0" borderId="0" xfId="0" applyFont="1" applyAlignment="1">
      <alignment horizontal="center" vertical="center" wrapText="1"/>
      <protection locked="0"/>
    </xf>
    <xf numFmtId="0" fontId="15" fillId="0" borderId="0" xfId="0" applyFont="1" applyAlignment="1">
      <alignment horizontal="center" vertical="center"/>
      <protection locked="0"/>
    </xf>
    <xf numFmtId="0" fontId="15"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10" fillId="0" borderId="6" xfId="0" applyFont="1" applyBorder="1" applyAlignment="1">
      <alignment horizontal="center" vertical="center"/>
      <protection locked="0"/>
    </xf>
    <xf numFmtId="49" fontId="10" fillId="0" borderId="11" xfId="0" applyNumberFormat="1" applyFont="1" applyBorder="1" applyAlignment="1">
      <alignment horizontal="center" vertical="center"/>
      <protection locked="0"/>
    </xf>
    <xf numFmtId="0" fontId="10" fillId="0" borderId="11" xfId="0" applyFont="1" applyBorder="1" applyAlignment="1">
      <alignment horizontal="center" vertical="center"/>
      <protection locked="0"/>
    </xf>
    <xf numFmtId="0" fontId="10" fillId="0" borderId="11" xfId="0" applyFont="1" applyBorder="1" applyAlignment="1" applyProtection="1">
      <alignment horizontal="center" vertical="center"/>
    </xf>
    <xf numFmtId="0" fontId="4" fillId="0" borderId="6" xfId="0" applyFont="1" applyBorder="1" applyAlignment="1">
      <alignment horizontal="left" vertical="center" wrapText="1"/>
      <protection locked="0"/>
    </xf>
    <xf numFmtId="0" fontId="4" fillId="0" borderId="6" xfId="0" applyFont="1" applyBorder="1" applyAlignment="1">
      <alignment horizontal="center" vertical="center" wrapText="1"/>
      <protection locked="0"/>
    </xf>
    <xf numFmtId="49" fontId="8" fillId="0" borderId="7" xfId="0" applyNumberFormat="1" applyFont="1" applyBorder="1" applyAlignment="1" applyProtection="1">
      <alignment horizontal="center"/>
    </xf>
    <xf numFmtId="3" fontId="10"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xf>
    <xf numFmtId="0" fontId="4" fillId="0" borderId="7" xfId="0" applyFont="1" applyBorder="1" applyAlignment="1">
      <alignment horizontal="center" vertical="center"/>
      <protection locked="0"/>
    </xf>
    <xf numFmtId="0" fontId="4" fillId="0" borderId="7" xfId="0" applyFont="1" applyBorder="1" applyAlignment="1" applyProtection="1">
      <alignment horizontal="left" vertical="center" wrapText="1" indent="1"/>
    </xf>
    <xf numFmtId="0" fontId="4" fillId="0" borderId="7" xfId="0" applyFont="1" applyBorder="1" applyAlignment="1">
      <alignment horizontal="left" vertical="center" wrapText="1"/>
      <protection locked="0"/>
    </xf>
    <xf numFmtId="0" fontId="4" fillId="0" borderId="7" xfId="0" applyFont="1" applyBorder="1" applyAlignment="1" applyProtection="1">
      <alignment horizontal="left" vertical="center" wrapText="1" indent="4"/>
    </xf>
    <xf numFmtId="0" fontId="8" fillId="0" borderId="0" xfId="0" applyFont="1" applyProtection="1">
      <alignment vertical="top"/>
    </xf>
    <xf numFmtId="3" fontId="6" fillId="0" borderId="7" xfId="0" applyNumberFormat="1" applyFont="1" applyBorder="1" applyAlignment="1" applyProtection="1">
      <alignment horizontal="center" vertical="center"/>
    </xf>
    <xf numFmtId="0" fontId="7"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3"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0" fontId="0" fillId="2" borderId="0" xfId="0" applyFill="1" applyBorder="1">
      <alignment vertical="top"/>
      <protection locked="0"/>
    </xf>
    <xf numFmtId="0" fontId="8" fillId="0" borderId="0" xfId="0" applyFont="1">
      <alignment vertical="top"/>
      <protection locked="0"/>
    </xf>
    <xf numFmtId="49" fontId="1" fillId="0" borderId="0" xfId="0" applyNumberFormat="1" applyFont="1" applyAlignment="1">
      <protection locked="0"/>
    </xf>
    <xf numFmtId="0" fontId="2" fillId="0" borderId="0" xfId="0" applyFont="1" applyAlignment="1">
      <alignment horizontal="center" vertical="center"/>
      <protection locked="0"/>
    </xf>
    <xf numFmtId="0" fontId="5" fillId="0" borderId="0" xfId="0" applyFont="1" applyAlignment="1">
      <alignment horizontal="left" vertical="center"/>
      <protection locked="0"/>
    </xf>
    <xf numFmtId="0" fontId="5" fillId="0" borderId="2" xfId="0" applyFont="1" applyBorder="1" applyAlignment="1">
      <alignment horizontal="center" vertical="center"/>
      <protection locked="0"/>
    </xf>
    <xf numFmtId="3" fontId="6" fillId="0" borderId="7" xfId="0" applyNumberFormat="1" applyFont="1" applyBorder="1" applyAlignment="1">
      <alignment horizontal="center" vertical="center"/>
      <protection locked="0"/>
    </xf>
    <xf numFmtId="0" fontId="7" fillId="0" borderId="7" xfId="0" applyFont="1" applyBorder="1" applyAlignment="1" applyProtection="1">
      <alignment horizontal="left" vertical="center"/>
    </xf>
    <xf numFmtId="0" fontId="7" fillId="0" borderId="7" xfId="0" applyFont="1" applyBorder="1" applyAlignment="1" applyProtection="1">
      <alignment horizontal="left" vertical="center" indent="1"/>
    </xf>
    <xf numFmtId="49" fontId="7" fillId="2" borderId="7" xfId="53" applyFill="1" applyProtection="1">
      <alignment horizontal="left" vertical="center" wrapText="1"/>
      <protection locked="0"/>
    </xf>
    <xf numFmtId="0" fontId="7" fillId="2" borderId="7" xfId="0" applyFont="1" applyFill="1" applyBorder="1" applyAlignment="1">
      <alignment horizontal="left" vertical="center" wrapText="1"/>
      <protection locked="0"/>
    </xf>
    <xf numFmtId="178" fontId="7" fillId="2" borderId="7" xfId="54" applyFill="1" applyProtection="1">
      <alignment horizontal="right" vertical="center"/>
      <protection locked="0"/>
    </xf>
    <xf numFmtId="0" fontId="5" fillId="0" borderId="4" xfId="0" applyFont="1" applyBorder="1" applyAlignment="1">
      <alignment horizontal="center" vertical="center"/>
      <protection locked="0"/>
    </xf>
    <xf numFmtId="0" fontId="5" fillId="0" borderId="2"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16" fillId="0" borderId="0" xfId="0" applyFont="1" applyAlignment="1" applyProtection="1">
      <alignment horizontal="center"/>
    </xf>
    <xf numFmtId="0" fontId="16" fillId="0" borderId="0" xfId="0" applyFont="1" applyAlignment="1" applyProtection="1">
      <alignment horizontal="center" wrapText="1"/>
    </xf>
    <xf numFmtId="0" fontId="16" fillId="0" borderId="0" xfId="0" applyFont="1" applyAlignment="1" applyProtection="1">
      <alignment wrapText="1"/>
    </xf>
    <xf numFmtId="0" fontId="17" fillId="0" borderId="0" xfId="0" applyAlignment="1" applyProtection="1">
      <alignment horizontal="right" vertical="center" wrapText="1"/>
    </xf>
    <xf numFmtId="0" fontId="18" fillId="0" borderId="6" xfId="0" applyFont="1" applyBorder="1" applyAlignment="1">
      <alignment horizontal="center" vertical="center" wrapText="1"/>
      <protection locked="0"/>
    </xf>
    <xf numFmtId="0" fontId="5" fillId="0" borderId="7" xfId="0" applyFont="1" applyBorder="1" applyAlignment="1" applyProtection="1">
      <alignment horizontal="center" vertical="center"/>
    </xf>
    <xf numFmtId="0" fontId="10" fillId="0" borderId="7" xfId="0" applyFont="1" applyBorder="1" applyAlignment="1">
      <alignment horizontal="center" vertical="center"/>
      <protection locked="0"/>
    </xf>
    <xf numFmtId="0" fontId="19" fillId="0" borderId="7" xfId="0" applyFont="1" applyBorder="1" applyAlignment="1">
      <alignment horizontal="center" vertical="center"/>
      <protection locked="0"/>
    </xf>
    <xf numFmtId="0" fontId="19" fillId="0" borderId="7" xfId="0" applyFont="1" applyBorder="1" applyAlignment="1" applyProtection="1">
      <alignment horizontal="center" vertical="center"/>
    </xf>
    <xf numFmtId="0" fontId="19" fillId="0" borderId="2" xfId="0" applyFont="1" applyBorder="1" applyAlignment="1" applyProtection="1">
      <alignment horizontal="center" vertical="center"/>
    </xf>
    <xf numFmtId="178" fontId="17" fillId="0" borderId="7" xfId="54" applyFont="1">
      <alignment horizontal="right" vertical="center"/>
    </xf>
    <xf numFmtId="178" fontId="17" fillId="0" borderId="7" xfId="54" applyFont="1" applyAlignment="1">
      <alignment horizontal="center" vertical="center"/>
    </xf>
    <xf numFmtId="0" fontId="7" fillId="0" borderId="0" xfId="0" applyFont="1" applyAlignment="1">
      <alignment vertical="center"/>
      <protection locked="0"/>
    </xf>
    <xf numFmtId="49" fontId="8" fillId="0" borderId="0" xfId="0" applyNumberFormat="1"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5" fillId="0" borderId="7" xfId="0" applyNumberFormat="1" applyFont="1" applyBorder="1" applyAlignment="1" applyProtection="1">
      <alignment horizontal="center" vertical="center"/>
    </xf>
    <xf numFmtId="49" fontId="10" fillId="0" borderId="7" xfId="0" applyNumberFormat="1" applyFont="1" applyBorder="1" applyAlignment="1" applyProtection="1">
      <alignment horizontal="center" vertical="center"/>
    </xf>
    <xf numFmtId="0" fontId="10" fillId="0" borderId="7" xfId="0" applyFont="1" applyBorder="1" applyAlignment="1" applyProtection="1">
      <alignment horizontal="center" vertical="center"/>
    </xf>
    <xf numFmtId="49" fontId="10"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wrapText="1" indent="2"/>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horizontal="left" vertical="center"/>
      <protection locked="0"/>
    </xf>
    <xf numFmtId="0" fontId="4" fillId="0" borderId="7" xfId="0" applyFont="1" applyBorder="1" applyAlignment="1">
      <alignment vertical="center"/>
      <protection locked="0"/>
    </xf>
    <xf numFmtId="0" fontId="22" fillId="0" borderId="7" xfId="0" applyFont="1" applyBorder="1" applyAlignment="1" applyProtection="1">
      <alignment horizontal="center" vertical="center"/>
    </xf>
    <xf numFmtId="0" fontId="22" fillId="0" borderId="7" xfId="0" applyFont="1" applyBorder="1" applyAlignment="1">
      <alignment horizontal="center" vertical="center"/>
      <protection locked="0"/>
    </xf>
    <xf numFmtId="0" fontId="7" fillId="0" borderId="7" xfId="0" applyFont="1" applyBorder="1">
      <alignment vertical="top"/>
      <protection locked="0"/>
    </xf>
    <xf numFmtId="178" fontId="7" fillId="0" borderId="7" xfId="0" applyNumberFormat="1" applyFont="1" applyBorder="1" applyAlignment="1">
      <alignment horizontal="right" vertical="center"/>
      <protection locked="0"/>
    </xf>
    <xf numFmtId="0" fontId="4" fillId="0" borderId="7" xfId="0" applyFont="1" applyBorder="1" applyAlignment="1" applyProtection="1">
      <alignment horizontal="left" vertical="center"/>
    </xf>
    <xf numFmtId="178" fontId="23" fillId="0" borderId="7" xfId="54" applyFont="1" applyProtection="1">
      <alignment horizontal="right" vertical="center"/>
      <protection locked="0"/>
    </xf>
    <xf numFmtId="0" fontId="24" fillId="0" borderId="0" xfId="0" applyFont="1" applyProtection="1">
      <alignment vertical="top"/>
    </xf>
    <xf numFmtId="0" fontId="25" fillId="0" borderId="0" xfId="0" applyFont="1" applyAlignment="1" applyProtection="1">
      <alignment horizontal="center" vertical="center"/>
    </xf>
    <xf numFmtId="0" fontId="4" fillId="0" borderId="0" xfId="0" applyFont="1" applyAlignment="1">
      <alignment horizontal="left" vertical="center" wrapText="1"/>
      <protection locked="0"/>
    </xf>
    <xf numFmtId="0" fontId="1" fillId="0" borderId="0" xfId="0" applyFont="1" applyAlignment="1" applyProtection="1">
      <alignment horizontal="left" vertical="center" wrapText="1"/>
    </xf>
    <xf numFmtId="0" fontId="4" fillId="0" borderId="7" xfId="0" applyFont="1" applyBorder="1" applyAlignment="1" applyProtection="1">
      <alignment horizontal="left" vertical="center" indent="1"/>
    </xf>
    <xf numFmtId="0" fontId="7" fillId="0" borderId="7" xfId="0" applyFont="1" applyBorder="1" applyAlignment="1">
      <alignment horizontal="left" vertical="center" indent="2"/>
      <protection locked="0"/>
    </xf>
    <xf numFmtId="0" fontId="7" fillId="0" borderId="7" xfId="0" applyFont="1" applyBorder="1" applyAlignment="1" applyProtection="1">
      <alignment horizontal="left" vertical="center" indent="2"/>
    </xf>
    <xf numFmtId="0" fontId="7" fillId="0" borderId="2" xfId="0" applyFont="1" applyBorder="1" applyAlignment="1">
      <alignment horizontal="center" vertical="center" wrapText="1"/>
      <protection locked="0"/>
    </xf>
    <xf numFmtId="0" fontId="7" fillId="0" borderId="4"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27" fillId="0" borderId="0" xfId="0" applyFont="1" applyAlignment="1">
      <alignment horizontal="center" vertical="center"/>
      <protection locked="0"/>
    </xf>
    <xf numFmtId="0" fontId="5" fillId="0" borderId="0" xfId="0" applyFont="1" applyAlignment="1">
      <alignment vertical="center"/>
      <protection locked="0"/>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11" xfId="0" applyFont="1" applyBorder="1" applyAlignment="1">
      <alignment horizontal="center" vertical="center"/>
      <protection locked="0"/>
    </xf>
    <xf numFmtId="0" fontId="6" fillId="3"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11" xfId="0" applyFont="1" applyBorder="1" applyAlignment="1">
      <alignment horizontal="left" vertical="center"/>
      <protection locked="0"/>
    </xf>
    <xf numFmtId="0" fontId="8" fillId="0" borderId="6" xfId="0" applyFont="1" applyBorder="1" applyAlignment="1">
      <alignment vertical="center"/>
      <protection locked="0"/>
    </xf>
    <xf numFmtId="0" fontId="23" fillId="0" borderId="6" xfId="0" applyFont="1" applyBorder="1" applyAlignment="1">
      <alignment horizontal="center" vertical="center"/>
      <protection locked="0"/>
    </xf>
    <xf numFmtId="0" fontId="22"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22" fillId="0" borderId="6" xfId="0" applyFont="1" applyBorder="1" applyAlignment="1">
      <alignment horizontal="center" vertical="center"/>
      <protection locked="0"/>
    </xf>
    <xf numFmtId="0" fontId="4" fillId="0" borderId="7" xfId="0" applyFont="1" applyBorder="1" applyAlignment="1" applyProtection="1" quotePrefix="1">
      <alignment horizontal="left" vertical="center" indent="1"/>
    </xf>
    <xf numFmtId="0" fontId="7" fillId="0" borderId="7" xfId="0" applyFont="1" applyBorder="1" applyAlignment="1" quotePrefix="1">
      <alignment horizontal="left" vertical="center" indent="2"/>
      <protection locked="0"/>
    </xf>
    <xf numFmtId="0" fontId="7" fillId="0" borderId="7" xfId="0" applyFont="1" applyBorder="1" applyAlignment="1" applyProtection="1" quotePrefix="1">
      <alignment horizontal="left" vertical="center" indent="2"/>
    </xf>
    <xf numFmtId="0" fontId="4" fillId="0" borderId="7" xfId="0" applyFont="1" applyBorder="1" applyAlignment="1" applyProtection="1" quotePrefix="1">
      <alignment horizontal="left" vertical="center" wrapText="1" indent="4"/>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8"/>
  <sheetViews>
    <sheetView showZeros="0" topLeftCell="A22"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4" t="s">
        <v>0</v>
      </c>
    </row>
    <row r="2" ht="36" customHeight="1" spans="1:4">
      <c r="A2" s="4" t="str">
        <f>"2025"&amp;"年部门财务收支预算总表"</f>
        <v>2025年部门财务收支预算总表</v>
      </c>
      <c r="B2" s="211"/>
      <c r="C2" s="211"/>
      <c r="D2" s="211"/>
    </row>
    <row r="3" ht="18.75" customHeight="1" spans="1:4">
      <c r="A3" s="36" t="str">
        <f>"单位名称："&amp;"中国共产党镇康县委员会社会工作部"</f>
        <v>单位名称：中国共产党镇康县委员会社会工作部</v>
      </c>
      <c r="B3" s="212"/>
      <c r="C3" s="212"/>
      <c r="D3" s="34" t="s">
        <v>1</v>
      </c>
    </row>
    <row r="4" ht="18.75" customHeight="1" spans="1:4">
      <c r="A4" s="11" t="s">
        <v>2</v>
      </c>
      <c r="B4" s="13"/>
      <c r="C4" s="11" t="s">
        <v>3</v>
      </c>
      <c r="D4" s="13"/>
    </row>
    <row r="5" ht="18.75" customHeight="1" spans="1:4">
      <c r="A5" s="27" t="s">
        <v>4</v>
      </c>
      <c r="B5" s="27" t="str">
        <f t="shared" ref="B5:D5" si="0">"2025"&amp;"年预算数"</f>
        <v>2025年预算数</v>
      </c>
      <c r="C5" s="27" t="s">
        <v>5</v>
      </c>
      <c r="D5" s="27" t="str">
        <f t="shared" si="0"/>
        <v>2025年预算数</v>
      </c>
    </row>
    <row r="6" ht="18.75" customHeight="1" spans="1:4">
      <c r="A6" s="29"/>
      <c r="B6" s="29"/>
      <c r="C6" s="29"/>
      <c r="D6" s="29"/>
    </row>
    <row r="7" ht="18.75" customHeight="1" spans="1:4">
      <c r="A7" s="176" t="s">
        <v>6</v>
      </c>
      <c r="B7" s="23">
        <v>3545515.88</v>
      </c>
      <c r="C7" s="176" t="s">
        <v>7</v>
      </c>
      <c r="D7" s="23">
        <v>3208491.6</v>
      </c>
    </row>
    <row r="8" ht="18.75" customHeight="1" spans="1:4">
      <c r="A8" s="176" t="s">
        <v>8</v>
      </c>
      <c r="B8" s="23"/>
      <c r="C8" s="176" t="s">
        <v>9</v>
      </c>
      <c r="D8" s="23"/>
    </row>
    <row r="9" ht="18.75" customHeight="1" spans="1:4">
      <c r="A9" s="176" t="s">
        <v>10</v>
      </c>
      <c r="B9" s="23"/>
      <c r="C9" s="176" t="s">
        <v>11</v>
      </c>
      <c r="D9" s="23"/>
    </row>
    <row r="10" ht="18.75" customHeight="1" spans="1:4">
      <c r="A10" s="176" t="s">
        <v>12</v>
      </c>
      <c r="B10" s="23"/>
      <c r="C10" s="176" t="s">
        <v>13</v>
      </c>
      <c r="D10" s="23"/>
    </row>
    <row r="11" ht="18.75" customHeight="1" spans="1:4">
      <c r="A11" s="21" t="s">
        <v>14</v>
      </c>
      <c r="B11" s="23"/>
      <c r="C11" s="213" t="s">
        <v>15</v>
      </c>
      <c r="D11" s="23"/>
    </row>
    <row r="12" ht="18.75" customHeight="1" spans="1:4">
      <c r="A12" s="214" t="s">
        <v>16</v>
      </c>
      <c r="B12" s="23"/>
      <c r="C12" s="215" t="s">
        <v>17</v>
      </c>
      <c r="D12" s="23"/>
    </row>
    <row r="13" ht="18.75" customHeight="1" spans="1:4">
      <c r="A13" s="214" t="s">
        <v>18</v>
      </c>
      <c r="B13" s="23"/>
      <c r="C13" s="215" t="s">
        <v>19</v>
      </c>
      <c r="D13" s="23"/>
    </row>
    <row r="14" ht="18.75" customHeight="1" spans="1:4">
      <c r="A14" s="214" t="s">
        <v>20</v>
      </c>
      <c r="B14" s="23"/>
      <c r="C14" s="215" t="s">
        <v>21</v>
      </c>
      <c r="D14" s="23">
        <v>151801.6</v>
      </c>
    </row>
    <row r="15" ht="18.75" customHeight="1" spans="1:4">
      <c r="A15" s="214" t="s">
        <v>22</v>
      </c>
      <c r="B15" s="23"/>
      <c r="C15" s="215" t="s">
        <v>23</v>
      </c>
      <c r="D15" s="23">
        <v>71371.48</v>
      </c>
    </row>
    <row r="16" ht="18.75" customHeight="1" spans="1:4">
      <c r="A16" s="214" t="s">
        <v>24</v>
      </c>
      <c r="B16" s="23"/>
      <c r="C16" s="214" t="s">
        <v>25</v>
      </c>
      <c r="D16" s="23"/>
    </row>
    <row r="17" ht="18.75" customHeight="1" spans="1:4">
      <c r="A17" s="214" t="s">
        <v>26</v>
      </c>
      <c r="B17" s="23"/>
      <c r="C17" s="214" t="s">
        <v>27</v>
      </c>
      <c r="D17" s="23"/>
    </row>
    <row r="18" ht="18.75" customHeight="1" spans="1:4">
      <c r="A18" s="216" t="s">
        <v>26</v>
      </c>
      <c r="B18" s="23"/>
      <c r="C18" s="215" t="s">
        <v>28</v>
      </c>
      <c r="D18" s="23"/>
    </row>
    <row r="19" ht="18.75" customHeight="1" spans="1:4">
      <c r="A19" s="216" t="s">
        <v>26</v>
      </c>
      <c r="B19" s="23"/>
      <c r="C19" s="215" t="s">
        <v>29</v>
      </c>
      <c r="D19" s="23"/>
    </row>
    <row r="20" ht="18.75" customHeight="1" spans="1:4">
      <c r="A20" s="216" t="s">
        <v>26</v>
      </c>
      <c r="B20" s="23"/>
      <c r="C20" s="215" t="s">
        <v>30</v>
      </c>
      <c r="D20" s="23"/>
    </row>
    <row r="21" ht="18.75" customHeight="1" spans="1:4">
      <c r="A21" s="216" t="s">
        <v>26</v>
      </c>
      <c r="B21" s="23"/>
      <c r="C21" s="215" t="s">
        <v>31</v>
      </c>
      <c r="D21" s="23"/>
    </row>
    <row r="22" ht="18.75" customHeight="1" spans="1:4">
      <c r="A22" s="216" t="s">
        <v>26</v>
      </c>
      <c r="B22" s="23"/>
      <c r="C22" s="215" t="s">
        <v>32</v>
      </c>
      <c r="D22" s="23"/>
    </row>
    <row r="23" ht="18.75" customHeight="1" spans="1:4">
      <c r="A23" s="216" t="s">
        <v>26</v>
      </c>
      <c r="B23" s="23"/>
      <c r="C23" s="215" t="s">
        <v>33</v>
      </c>
      <c r="D23" s="23"/>
    </row>
    <row r="24" ht="18.75" customHeight="1" spans="1:4">
      <c r="A24" s="216" t="s">
        <v>26</v>
      </c>
      <c r="B24" s="23"/>
      <c r="C24" s="215" t="s">
        <v>34</v>
      </c>
      <c r="D24" s="23"/>
    </row>
    <row r="25" ht="18.75" customHeight="1" spans="1:4">
      <c r="A25" s="216" t="s">
        <v>26</v>
      </c>
      <c r="B25" s="23"/>
      <c r="C25" s="215" t="s">
        <v>35</v>
      </c>
      <c r="D25" s="23">
        <v>113851.2</v>
      </c>
    </row>
    <row r="26" ht="18.75" customHeight="1" spans="1:4">
      <c r="A26" s="216" t="s">
        <v>26</v>
      </c>
      <c r="B26" s="23"/>
      <c r="C26" s="215" t="s">
        <v>36</v>
      </c>
      <c r="D26" s="23"/>
    </row>
    <row r="27" ht="18.75" customHeight="1" spans="1:4">
      <c r="A27" s="216" t="s">
        <v>26</v>
      </c>
      <c r="B27" s="23"/>
      <c r="C27" s="215" t="s">
        <v>37</v>
      </c>
      <c r="D27" s="23"/>
    </row>
    <row r="28" ht="18.75" customHeight="1" spans="1:4">
      <c r="A28" s="216" t="s">
        <v>26</v>
      </c>
      <c r="B28" s="23"/>
      <c r="C28" s="215" t="s">
        <v>38</v>
      </c>
      <c r="D28" s="23"/>
    </row>
    <row r="29" ht="18.75" customHeight="1" spans="1:4">
      <c r="A29" s="216" t="s">
        <v>26</v>
      </c>
      <c r="B29" s="23"/>
      <c r="C29" s="215" t="s">
        <v>39</v>
      </c>
      <c r="D29" s="23"/>
    </row>
    <row r="30" ht="18.75" customHeight="1" spans="1:4">
      <c r="A30" s="217" t="s">
        <v>26</v>
      </c>
      <c r="B30" s="23"/>
      <c r="C30" s="214" t="s">
        <v>40</v>
      </c>
      <c r="D30" s="23"/>
    </row>
    <row r="31" ht="18.75" customHeight="1" spans="1:4">
      <c r="A31" s="217" t="s">
        <v>26</v>
      </c>
      <c r="B31" s="23"/>
      <c r="C31" s="214" t="s">
        <v>41</v>
      </c>
      <c r="D31" s="23"/>
    </row>
    <row r="32" ht="18.75" customHeight="1" spans="1:4">
      <c r="A32" s="217" t="s">
        <v>26</v>
      </c>
      <c r="B32" s="23"/>
      <c r="C32" s="214" t="s">
        <v>42</v>
      </c>
      <c r="D32" s="23"/>
    </row>
    <row r="33" ht="18.75" customHeight="1" spans="1:4">
      <c r="A33" s="218"/>
      <c r="B33" s="177"/>
      <c r="C33" s="214" t="s">
        <v>43</v>
      </c>
      <c r="D33" s="175"/>
    </row>
    <row r="34" ht="18.75" customHeight="1" spans="1:4">
      <c r="A34" s="218" t="s">
        <v>44</v>
      </c>
      <c r="B34" s="177">
        <f>SUM(B7:B11)</f>
        <v>3545515.88</v>
      </c>
      <c r="C34" s="172" t="s">
        <v>45</v>
      </c>
      <c r="D34" s="177">
        <v>3545515.88</v>
      </c>
    </row>
    <row r="35" ht="18.75" customHeight="1" spans="1:4">
      <c r="A35" s="219" t="s">
        <v>46</v>
      </c>
      <c r="B35" s="23"/>
      <c r="C35" s="176" t="s">
        <v>47</v>
      </c>
      <c r="D35" s="23"/>
    </row>
    <row r="36" ht="18.75" customHeight="1" spans="1:4">
      <c r="A36" s="219" t="s">
        <v>48</v>
      </c>
      <c r="B36" s="23"/>
      <c r="C36" s="176" t="s">
        <v>48</v>
      </c>
      <c r="D36" s="23"/>
    </row>
    <row r="37" ht="18.75" customHeight="1" spans="1:4">
      <c r="A37" s="219" t="s">
        <v>49</v>
      </c>
      <c r="B37" s="23">
        <f>B35-B36</f>
        <v>0</v>
      </c>
      <c r="C37" s="176" t="s">
        <v>50</v>
      </c>
      <c r="D37" s="23"/>
    </row>
    <row r="38" ht="18.75" customHeight="1" spans="1:4">
      <c r="A38" s="220" t="s">
        <v>51</v>
      </c>
      <c r="B38" s="177">
        <f t="shared" ref="B38:D38" si="1">B34+B35</f>
        <v>3545515.88</v>
      </c>
      <c r="C38" s="172" t="s">
        <v>52</v>
      </c>
      <c r="D38" s="177">
        <f t="shared" si="1"/>
        <v>3545515.88</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
  <sheetViews>
    <sheetView showZeros="0" workbookViewId="0">
      <selection activeCell="A10" sqref="A10"/>
    </sheetView>
  </sheetViews>
  <sheetFormatPr defaultColWidth="9.14285714285714" defaultRowHeight="14.25" customHeight="1" outlineLevelCol="5"/>
  <cols>
    <col min="1" max="1" width="32.1428571428571" customWidth="1"/>
    <col min="2" max="2" width="16.847619047619" customWidth="1"/>
    <col min="3" max="3" width="53.5714285714286" customWidth="1"/>
    <col min="4" max="6" width="28.5714285714286" customWidth="1"/>
  </cols>
  <sheetData>
    <row r="1" ht="15.75" customHeight="1" spans="1:6">
      <c r="A1" s="98">
        <v>1</v>
      </c>
      <c r="B1" s="99">
        <v>0</v>
      </c>
      <c r="C1" s="98">
        <v>1</v>
      </c>
      <c r="D1" s="100"/>
      <c r="E1" s="100"/>
      <c r="F1" s="34" t="s">
        <v>388</v>
      </c>
    </row>
    <row r="2" ht="36.75" customHeight="1" spans="1:6">
      <c r="A2" s="101" t="str">
        <f>"2025"&amp;"年部门政府性基金预算支出预算表"</f>
        <v>2025年部门政府性基金预算支出预算表</v>
      </c>
      <c r="B2" s="102" t="s">
        <v>389</v>
      </c>
      <c r="C2" s="103"/>
      <c r="D2" s="104"/>
      <c r="E2" s="104"/>
      <c r="F2" s="104"/>
    </row>
    <row r="3" ht="18.75" customHeight="1" spans="1:6">
      <c r="A3" s="6" t="str">
        <f>"单位名称："&amp;"中国共产党镇康县委员会社会工作部"</f>
        <v>单位名称：中国共产党镇康县委员会社会工作部</v>
      </c>
      <c r="B3" s="6" t="s">
        <v>390</v>
      </c>
      <c r="C3" s="98"/>
      <c r="D3" s="100"/>
      <c r="E3" s="100"/>
      <c r="F3" s="34" t="s">
        <v>1</v>
      </c>
    </row>
    <row r="4" ht="18.75" customHeight="1" spans="1:6">
      <c r="A4" s="105" t="s">
        <v>178</v>
      </c>
      <c r="B4" s="106" t="s">
        <v>73</v>
      </c>
      <c r="C4" s="107" t="s">
        <v>74</v>
      </c>
      <c r="D4" s="12" t="s">
        <v>391</v>
      </c>
      <c r="E4" s="12"/>
      <c r="F4" s="13"/>
    </row>
    <row r="5" ht="18.75" customHeight="1" spans="1:6">
      <c r="A5" s="108"/>
      <c r="B5" s="109"/>
      <c r="C5" s="110"/>
      <c r="D5" s="93" t="s">
        <v>56</v>
      </c>
      <c r="E5" s="93" t="s">
        <v>75</v>
      </c>
      <c r="F5" s="93" t="s">
        <v>76</v>
      </c>
    </row>
    <row r="6" ht="18.75" customHeight="1" spans="1:6">
      <c r="A6" s="111">
        <v>1</v>
      </c>
      <c r="B6" s="112" t="s">
        <v>159</v>
      </c>
      <c r="C6" s="113">
        <v>3</v>
      </c>
      <c r="D6" s="114">
        <v>4</v>
      </c>
      <c r="E6" s="114">
        <v>5</v>
      </c>
      <c r="F6" s="114">
        <v>6</v>
      </c>
    </row>
    <row r="7" ht="18.75" customHeight="1" spans="1:6">
      <c r="A7" s="115"/>
      <c r="B7" s="81"/>
      <c r="C7" s="81"/>
      <c r="D7" s="23"/>
      <c r="E7" s="23"/>
      <c r="F7" s="23"/>
    </row>
    <row r="8" ht="18.75" customHeight="1" spans="1:6">
      <c r="A8" s="115"/>
      <c r="B8" s="81"/>
      <c r="C8" s="81"/>
      <c r="D8" s="23"/>
      <c r="E8" s="23"/>
      <c r="F8" s="23"/>
    </row>
    <row r="9" ht="18.75" customHeight="1" spans="1:6">
      <c r="A9" s="116" t="s">
        <v>56</v>
      </c>
      <c r="B9" s="117"/>
      <c r="C9" s="26"/>
      <c r="D9" s="23"/>
      <c r="E9" s="23"/>
      <c r="F9" s="23"/>
    </row>
    <row r="10" customHeight="1" spans="1:1">
      <c r="A10" s="32" t="s">
        <v>392</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1"/>
  <sheetViews>
    <sheetView showZeros="0" workbookViewId="0">
      <selection activeCell="A11" sqref="A1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75" customHeight="1" spans="1:17">
      <c r="A1" s="2"/>
      <c r="B1" s="2"/>
      <c r="C1" s="2"/>
      <c r="D1" s="2"/>
      <c r="E1" s="2"/>
      <c r="F1" s="2"/>
      <c r="G1" s="2"/>
      <c r="H1" s="2"/>
      <c r="I1" s="2"/>
      <c r="J1" s="2"/>
      <c r="O1" s="33"/>
      <c r="P1" s="33"/>
      <c r="Q1" s="34" t="s">
        <v>393</v>
      </c>
    </row>
    <row r="2" ht="35.25" customHeight="1" spans="1:17">
      <c r="A2" s="35" t="str">
        <f>"2025"&amp;"年部门政府采购预算表"</f>
        <v>2025年部门政府采购预算表</v>
      </c>
      <c r="B2" s="5"/>
      <c r="C2" s="5"/>
      <c r="D2" s="5"/>
      <c r="E2" s="5"/>
      <c r="F2" s="5"/>
      <c r="G2" s="5"/>
      <c r="H2" s="5"/>
      <c r="I2" s="5"/>
      <c r="J2" s="5"/>
      <c r="K2" s="68"/>
      <c r="L2" s="5"/>
      <c r="M2" s="5"/>
      <c r="N2" s="5"/>
      <c r="O2" s="68"/>
      <c r="P2" s="68"/>
      <c r="Q2" s="5"/>
    </row>
    <row r="3" ht="18.75" customHeight="1" spans="1:17">
      <c r="A3" s="36" t="str">
        <f>"单位名称："&amp;"中国共产党镇康县委员会社会工作部"</f>
        <v>单位名称：中国共产党镇康县委员会社会工作部</v>
      </c>
      <c r="B3" s="8"/>
      <c r="C3" s="8"/>
      <c r="D3" s="8"/>
      <c r="E3" s="8"/>
      <c r="F3" s="8"/>
      <c r="G3" s="8"/>
      <c r="H3" s="8"/>
      <c r="I3" s="8"/>
      <c r="J3" s="8"/>
      <c r="O3" s="86"/>
      <c r="P3" s="86"/>
      <c r="Q3" s="34" t="s">
        <v>165</v>
      </c>
    </row>
    <row r="4" ht="18.75" customHeight="1" spans="1:17">
      <c r="A4" s="10" t="s">
        <v>394</v>
      </c>
      <c r="B4" s="71" t="s">
        <v>395</v>
      </c>
      <c r="C4" s="71" t="s">
        <v>396</v>
      </c>
      <c r="D4" s="71" t="s">
        <v>397</v>
      </c>
      <c r="E4" s="71" t="s">
        <v>398</v>
      </c>
      <c r="F4" s="71" t="s">
        <v>399</v>
      </c>
      <c r="G4" s="40" t="s">
        <v>185</v>
      </c>
      <c r="H4" s="40"/>
      <c r="I4" s="40"/>
      <c r="J4" s="40"/>
      <c r="K4" s="73"/>
      <c r="L4" s="40"/>
      <c r="M4" s="40"/>
      <c r="N4" s="40"/>
      <c r="O4" s="88"/>
      <c r="P4" s="73"/>
      <c r="Q4" s="41"/>
    </row>
    <row r="5" ht="18.75" customHeight="1" spans="1:17">
      <c r="A5" s="15"/>
      <c r="B5" s="74"/>
      <c r="C5" s="74"/>
      <c r="D5" s="74"/>
      <c r="E5" s="74"/>
      <c r="F5" s="74"/>
      <c r="G5" s="74" t="s">
        <v>56</v>
      </c>
      <c r="H5" s="74" t="s">
        <v>59</v>
      </c>
      <c r="I5" s="74" t="s">
        <v>400</v>
      </c>
      <c r="J5" s="74" t="s">
        <v>401</v>
      </c>
      <c r="K5" s="95" t="s">
        <v>402</v>
      </c>
      <c r="L5" s="89" t="s">
        <v>78</v>
      </c>
      <c r="M5" s="89"/>
      <c r="N5" s="89"/>
      <c r="O5" s="96"/>
      <c r="P5" s="97"/>
      <c r="Q5" s="76"/>
    </row>
    <row r="6" ht="27" customHeight="1" spans="1:17">
      <c r="A6" s="17"/>
      <c r="B6" s="76"/>
      <c r="C6" s="76"/>
      <c r="D6" s="76"/>
      <c r="E6" s="76"/>
      <c r="F6" s="76"/>
      <c r="G6" s="76"/>
      <c r="H6" s="76" t="s">
        <v>58</v>
      </c>
      <c r="I6" s="76"/>
      <c r="J6" s="76"/>
      <c r="K6" s="77"/>
      <c r="L6" s="76" t="s">
        <v>58</v>
      </c>
      <c r="M6" s="76" t="s">
        <v>65</v>
      </c>
      <c r="N6" s="76" t="s">
        <v>193</v>
      </c>
      <c r="O6" s="92" t="s">
        <v>67</v>
      </c>
      <c r="P6" s="77" t="s">
        <v>68</v>
      </c>
      <c r="Q6" s="76" t="s">
        <v>69</v>
      </c>
    </row>
    <row r="7" ht="18.75" customHeight="1" spans="1:17">
      <c r="A7" s="29">
        <v>1</v>
      </c>
      <c r="B7" s="93">
        <v>2</v>
      </c>
      <c r="C7" s="93">
        <v>3</v>
      </c>
      <c r="D7" s="29">
        <v>4</v>
      </c>
      <c r="E7" s="93">
        <v>5</v>
      </c>
      <c r="F7" s="93">
        <v>6</v>
      </c>
      <c r="G7" s="29">
        <v>7</v>
      </c>
      <c r="H7" s="93">
        <v>8</v>
      </c>
      <c r="I7" s="93">
        <v>9</v>
      </c>
      <c r="J7" s="29">
        <v>10</v>
      </c>
      <c r="K7" s="93">
        <v>11</v>
      </c>
      <c r="L7" s="93">
        <v>12</v>
      </c>
      <c r="M7" s="29">
        <v>13</v>
      </c>
      <c r="N7" s="93">
        <v>14</v>
      </c>
      <c r="O7" s="93">
        <v>15</v>
      </c>
      <c r="P7" s="29">
        <v>16</v>
      </c>
      <c r="Q7" s="93">
        <v>17</v>
      </c>
    </row>
    <row r="8" ht="18.75" customHeight="1" spans="1:17">
      <c r="A8" s="79"/>
      <c r="B8" s="80"/>
      <c r="C8" s="80"/>
      <c r="D8" s="80"/>
      <c r="E8" s="94"/>
      <c r="F8" s="23"/>
      <c r="G8" s="23"/>
      <c r="H8" s="23"/>
      <c r="I8" s="23"/>
      <c r="J8" s="23"/>
      <c r="K8" s="23"/>
      <c r="L8" s="23"/>
      <c r="M8" s="23"/>
      <c r="N8" s="23"/>
      <c r="O8" s="23"/>
      <c r="P8" s="23"/>
      <c r="Q8" s="23"/>
    </row>
    <row r="9" ht="18.75" customHeight="1" spans="1:17">
      <c r="A9" s="79"/>
      <c r="B9" s="80"/>
      <c r="C9" s="80"/>
      <c r="D9" s="80"/>
      <c r="E9" s="94"/>
      <c r="F9" s="23"/>
      <c r="G9" s="23"/>
      <c r="H9" s="23"/>
      <c r="I9" s="23"/>
      <c r="J9" s="23"/>
      <c r="K9" s="23"/>
      <c r="L9" s="23"/>
      <c r="M9" s="23"/>
      <c r="N9" s="23"/>
      <c r="O9" s="23"/>
      <c r="P9" s="23"/>
      <c r="Q9" s="23"/>
    </row>
    <row r="10" ht="18.75" customHeight="1" spans="1:17">
      <c r="A10" s="82" t="s">
        <v>56</v>
      </c>
      <c r="B10" s="26"/>
      <c r="C10" s="26"/>
      <c r="D10" s="26"/>
      <c r="E10" s="26"/>
      <c r="F10" s="23"/>
      <c r="G10" s="23"/>
      <c r="H10" s="23"/>
      <c r="I10" s="23"/>
      <c r="J10" s="23"/>
      <c r="K10" s="23"/>
      <c r="L10" s="23"/>
      <c r="M10" s="23"/>
      <c r="N10" s="23"/>
      <c r="O10" s="23"/>
      <c r="P10" s="23"/>
      <c r="Q10" s="23"/>
    </row>
    <row r="11" customHeight="1" spans="1:1">
      <c r="A11" s="32" t="s">
        <v>392</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1"/>
  <sheetViews>
    <sheetView showZeros="0" workbookViewId="0">
      <selection activeCell="A11" sqref="A11"/>
    </sheetView>
  </sheetViews>
  <sheetFormatPr defaultColWidth="9.14285714285714" defaultRowHeight="14.25" customHeight="1"/>
  <cols>
    <col min="1" max="1" width="31.4190476190476" customWidth="1"/>
    <col min="2" max="3" width="21.847619047619" customWidth="1"/>
    <col min="4" max="14" width="19" customWidth="1"/>
  </cols>
  <sheetData>
    <row r="1" ht="13.5" customHeight="1" spans="1:14">
      <c r="A1" s="64"/>
      <c r="B1" s="64"/>
      <c r="C1" s="65"/>
      <c r="D1" s="64"/>
      <c r="E1" s="64"/>
      <c r="F1" s="64"/>
      <c r="G1" s="64"/>
      <c r="H1" s="66"/>
      <c r="I1" s="59"/>
      <c r="J1" s="59"/>
      <c r="K1" s="59"/>
      <c r="L1" s="33"/>
      <c r="M1" s="84"/>
      <c r="N1" s="85" t="s">
        <v>403</v>
      </c>
    </row>
    <row r="2" ht="34.5" customHeight="1" spans="1:14">
      <c r="A2" s="35" t="str">
        <f>"2025"&amp;"年部门政府购买服务预算表"</f>
        <v>2025年部门政府购买服务预算表</v>
      </c>
      <c r="B2" s="67"/>
      <c r="C2" s="68"/>
      <c r="D2" s="67"/>
      <c r="E2" s="67"/>
      <c r="F2" s="67"/>
      <c r="G2" s="67"/>
      <c r="H2" s="69"/>
      <c r="I2" s="67"/>
      <c r="J2" s="67"/>
      <c r="K2" s="67"/>
      <c r="L2" s="68"/>
      <c r="M2" s="69"/>
      <c r="N2" s="67"/>
    </row>
    <row r="3" ht="18.75" customHeight="1" spans="1:14">
      <c r="A3" s="56" t="str">
        <f>"单位名称："&amp;"中国共产党镇康县委员会社会工作部"</f>
        <v>单位名称：中国共产党镇康县委员会社会工作部</v>
      </c>
      <c r="B3" s="57"/>
      <c r="C3" s="70"/>
      <c r="D3" s="57"/>
      <c r="E3" s="57"/>
      <c r="F3" s="57"/>
      <c r="G3" s="57"/>
      <c r="H3" s="66"/>
      <c r="I3" s="59"/>
      <c r="J3" s="59"/>
      <c r="K3" s="59"/>
      <c r="L3" s="86"/>
      <c r="M3" s="87"/>
      <c r="N3" s="85" t="s">
        <v>165</v>
      </c>
    </row>
    <row r="4" ht="18.75" customHeight="1" spans="1:14">
      <c r="A4" s="10" t="s">
        <v>394</v>
      </c>
      <c r="B4" s="71" t="s">
        <v>404</v>
      </c>
      <c r="C4" s="72" t="s">
        <v>405</v>
      </c>
      <c r="D4" s="40" t="s">
        <v>185</v>
      </c>
      <c r="E4" s="40"/>
      <c r="F4" s="40"/>
      <c r="G4" s="40"/>
      <c r="H4" s="73"/>
      <c r="I4" s="40"/>
      <c r="J4" s="40"/>
      <c r="K4" s="40"/>
      <c r="L4" s="88"/>
      <c r="M4" s="73"/>
      <c r="N4" s="41"/>
    </row>
    <row r="5" ht="18.75" customHeight="1" spans="1:14">
      <c r="A5" s="15"/>
      <c r="B5" s="74"/>
      <c r="C5" s="75"/>
      <c r="D5" s="74" t="s">
        <v>56</v>
      </c>
      <c r="E5" s="74" t="s">
        <v>59</v>
      </c>
      <c r="F5" s="74" t="s">
        <v>406</v>
      </c>
      <c r="G5" s="74" t="s">
        <v>401</v>
      </c>
      <c r="H5" s="75" t="s">
        <v>402</v>
      </c>
      <c r="I5" s="89" t="s">
        <v>78</v>
      </c>
      <c r="J5" s="89"/>
      <c r="K5" s="89"/>
      <c r="L5" s="90"/>
      <c r="M5" s="91"/>
      <c r="N5" s="76"/>
    </row>
    <row r="6" ht="27" customHeight="1" spans="1:14">
      <c r="A6" s="17"/>
      <c r="B6" s="76"/>
      <c r="C6" s="77"/>
      <c r="D6" s="76"/>
      <c r="E6" s="76"/>
      <c r="F6" s="76"/>
      <c r="G6" s="76"/>
      <c r="H6" s="77"/>
      <c r="I6" s="76" t="s">
        <v>58</v>
      </c>
      <c r="J6" s="76" t="s">
        <v>65</v>
      </c>
      <c r="K6" s="76" t="s">
        <v>193</v>
      </c>
      <c r="L6" s="92" t="s">
        <v>67</v>
      </c>
      <c r="M6" s="77" t="s">
        <v>68</v>
      </c>
      <c r="N6" s="76" t="s">
        <v>69</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c r="B8" s="80"/>
      <c r="C8" s="81"/>
      <c r="D8" s="23"/>
      <c r="E8" s="23"/>
      <c r="F8" s="23"/>
      <c r="G8" s="23"/>
      <c r="H8" s="23"/>
      <c r="I8" s="23"/>
      <c r="J8" s="23"/>
      <c r="K8" s="23"/>
      <c r="L8" s="23"/>
      <c r="M8" s="23"/>
      <c r="N8" s="23"/>
    </row>
    <row r="9" ht="18.75" customHeight="1" spans="1:14">
      <c r="A9" s="79"/>
      <c r="B9" s="80"/>
      <c r="C9" s="81"/>
      <c r="D9" s="23"/>
      <c r="E9" s="23"/>
      <c r="F9" s="23"/>
      <c r="G9" s="23"/>
      <c r="H9" s="23"/>
      <c r="I9" s="23"/>
      <c r="J9" s="23"/>
      <c r="K9" s="23"/>
      <c r="L9" s="23"/>
      <c r="M9" s="23"/>
      <c r="N9" s="23"/>
    </row>
    <row r="10" ht="18.75" customHeight="1" spans="1:14">
      <c r="A10" s="82" t="s">
        <v>56</v>
      </c>
      <c r="B10" s="26"/>
      <c r="C10" s="83"/>
      <c r="D10" s="23"/>
      <c r="E10" s="23"/>
      <c r="F10" s="23"/>
      <c r="G10" s="23"/>
      <c r="H10" s="23"/>
      <c r="I10" s="23"/>
      <c r="J10" s="23"/>
      <c r="K10" s="23"/>
      <c r="L10" s="23"/>
      <c r="M10" s="23"/>
      <c r="N10" s="23"/>
    </row>
    <row r="11" customHeight="1" spans="1:1">
      <c r="A11" s="32" t="s">
        <v>392</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7"/>
  <sheetViews>
    <sheetView showZeros="0" workbookViewId="0">
      <selection activeCell="A7" sqref="A7"/>
    </sheetView>
  </sheetViews>
  <sheetFormatPr defaultColWidth="9.14285714285714" defaultRowHeight="14.25" customHeight="1" outlineLevelRow="6" outlineLevelCol="7"/>
  <cols>
    <col min="1" max="1" width="37.7142857142857" customWidth="1"/>
    <col min="2" max="4" width="22.847619047619" customWidth="1"/>
    <col min="5" max="8" width="20.847619047619" customWidth="1"/>
  </cols>
  <sheetData>
    <row r="1" ht="13.5" customHeight="1" spans="1:8">
      <c r="A1" s="2"/>
      <c r="B1" s="2"/>
      <c r="C1" s="2"/>
      <c r="D1" s="54"/>
      <c r="H1" s="33" t="s">
        <v>407</v>
      </c>
    </row>
    <row r="2" ht="27.75" customHeight="1" spans="1:8">
      <c r="A2" s="55" t="str">
        <f>"2025"&amp;"年县对下转移支付预算表"</f>
        <v>2025年县对下转移支付预算表</v>
      </c>
      <c r="B2" s="5"/>
      <c r="C2" s="5"/>
      <c r="D2" s="5"/>
      <c r="E2" s="5"/>
      <c r="F2" s="5"/>
      <c r="G2" s="5"/>
      <c r="H2" s="5"/>
    </row>
    <row r="3" ht="18.75" customHeight="1" spans="1:8">
      <c r="A3" s="56" t="str">
        <f>"单位名称："&amp;"中国共产党镇康县委员会社会工作部"</f>
        <v>单位名称：中国共产党镇康县委员会社会工作部</v>
      </c>
      <c r="B3" s="57"/>
      <c r="C3" s="57"/>
      <c r="D3" s="58"/>
      <c r="E3" s="59"/>
      <c r="F3" s="59"/>
      <c r="G3" s="59"/>
      <c r="H3" s="33" t="s">
        <v>165</v>
      </c>
    </row>
    <row r="4" ht="18.75" customHeight="1" spans="1:8">
      <c r="A4" s="27" t="s">
        <v>408</v>
      </c>
      <c r="B4" s="11" t="s">
        <v>185</v>
      </c>
      <c r="C4" s="12"/>
      <c r="D4" s="12"/>
      <c r="E4" s="11" t="s">
        <v>409</v>
      </c>
      <c r="F4" s="12"/>
      <c r="G4" s="12"/>
      <c r="H4" s="13"/>
    </row>
    <row r="5" ht="18.75" customHeight="1" spans="1:8">
      <c r="A5" s="29"/>
      <c r="B5" s="28" t="s">
        <v>56</v>
      </c>
      <c r="C5" s="10" t="s">
        <v>59</v>
      </c>
      <c r="D5" s="60" t="s">
        <v>406</v>
      </c>
      <c r="E5" s="61" t="s">
        <v>410</v>
      </c>
      <c r="F5" s="61" t="s">
        <v>410</v>
      </c>
      <c r="G5" s="61" t="s">
        <v>410</v>
      </c>
      <c r="H5" s="62" t="s">
        <v>410</v>
      </c>
    </row>
    <row r="6" ht="18.75" customHeight="1" spans="1:8">
      <c r="A6" s="61">
        <v>1</v>
      </c>
      <c r="B6" s="61">
        <v>2</v>
      </c>
      <c r="C6" s="61">
        <v>3</v>
      </c>
      <c r="D6" s="63">
        <v>4</v>
      </c>
      <c r="E6" s="61">
        <v>5</v>
      </c>
      <c r="F6" s="61">
        <v>6</v>
      </c>
      <c r="G6" s="61">
        <v>7</v>
      </c>
      <c r="H6" s="61">
        <v>8</v>
      </c>
    </row>
    <row r="7" customHeight="1" spans="1:1">
      <c r="A7" s="32" t="s">
        <v>392</v>
      </c>
    </row>
  </sheetData>
  <mergeCells count="5">
    <mergeCell ref="A2:H2"/>
    <mergeCell ref="A3:G3"/>
    <mergeCell ref="B4:D4"/>
    <mergeCell ref="E4:H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6"/>
  <sheetViews>
    <sheetView showZeros="0" workbookViewId="0">
      <selection activeCell="G33" sqref="G33"/>
    </sheetView>
  </sheetViews>
  <sheetFormatPr defaultColWidth="9.14285714285714" defaultRowHeight="12" customHeight="1" outlineLevelRow="5"/>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9.5" customHeight="1" spans="10:10">
      <c r="J1" s="33" t="s">
        <v>411</v>
      </c>
    </row>
    <row r="2" ht="36" customHeight="1" spans="1:10">
      <c r="A2" s="4" t="str">
        <f>"2025"&amp;"年县对下转移支付绩效目标表"</f>
        <v>2025年县对下转移支付绩效目标表</v>
      </c>
      <c r="B2" s="5"/>
      <c r="C2" s="5"/>
      <c r="D2" s="5"/>
      <c r="E2" s="5"/>
      <c r="F2" s="49"/>
      <c r="G2" s="5"/>
      <c r="H2" s="49"/>
      <c r="I2" s="49"/>
      <c r="J2" s="5"/>
    </row>
    <row r="3" ht="18.75" customHeight="1" spans="1:8">
      <c r="A3" s="50" t="str">
        <f>"单位名称："&amp;"中国共产党镇康县委员会社会工作部"</f>
        <v>单位名称：中国共产党镇康县委员会社会工作部</v>
      </c>
      <c r="B3" s="51"/>
      <c r="C3" s="51"/>
      <c r="D3" s="51"/>
      <c r="E3" s="51"/>
      <c r="F3" s="52"/>
      <c r="G3" s="51"/>
      <c r="H3" s="52"/>
    </row>
    <row r="4" ht="18.75" customHeight="1" spans="1:10">
      <c r="A4" s="42" t="s">
        <v>260</v>
      </c>
      <c r="B4" s="42" t="s">
        <v>261</v>
      </c>
      <c r="C4" s="42" t="s">
        <v>262</v>
      </c>
      <c r="D4" s="42" t="s">
        <v>263</v>
      </c>
      <c r="E4" s="42" t="s">
        <v>264</v>
      </c>
      <c r="F4" s="53" t="s">
        <v>265</v>
      </c>
      <c r="G4" s="42" t="s">
        <v>266</v>
      </c>
      <c r="H4" s="53" t="s">
        <v>267</v>
      </c>
      <c r="I4" s="53" t="s">
        <v>268</v>
      </c>
      <c r="J4" s="42" t="s">
        <v>269</v>
      </c>
    </row>
    <row r="5" ht="18.75" customHeight="1" spans="1:10">
      <c r="A5" s="42">
        <v>1</v>
      </c>
      <c r="B5" s="42">
        <v>2</v>
      </c>
      <c r="C5" s="42">
        <v>3</v>
      </c>
      <c r="D5" s="42">
        <v>4</v>
      </c>
      <c r="E5" s="42">
        <v>5</v>
      </c>
      <c r="F5" s="53">
        <v>6</v>
      </c>
      <c r="G5" s="42">
        <v>7</v>
      </c>
      <c r="H5" s="53">
        <v>8</v>
      </c>
      <c r="I5" s="53">
        <v>9</v>
      </c>
      <c r="J5" s="42">
        <v>10</v>
      </c>
    </row>
    <row r="6" customHeight="1" spans="1:1">
      <c r="A6" s="32" t="s">
        <v>392</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4.25" customHeight="1" spans="8:8">
      <c r="H1" s="34" t="s">
        <v>412</v>
      </c>
    </row>
    <row r="2" ht="34.5" customHeight="1" spans="1:8">
      <c r="A2" s="35" t="str">
        <f>"2025"&amp;"年新增资产配置表"</f>
        <v>2025年新增资产配置表</v>
      </c>
      <c r="B2" s="5"/>
      <c r="C2" s="5"/>
      <c r="D2" s="5"/>
      <c r="E2" s="5"/>
      <c r="F2" s="5"/>
      <c r="G2" s="5"/>
      <c r="H2" s="5"/>
    </row>
    <row r="3" ht="18.75" customHeight="1" spans="1:8">
      <c r="A3" s="36" t="str">
        <f>"单位名称："&amp;"中国共产党镇康县委员会社会工作部"</f>
        <v>单位名称：中国共产党镇康县委员会社会工作部</v>
      </c>
      <c r="B3" s="7"/>
      <c r="C3" s="37"/>
      <c r="H3" s="38" t="s">
        <v>165</v>
      </c>
    </row>
    <row r="4" ht="18.75" customHeight="1" spans="1:8">
      <c r="A4" s="10" t="s">
        <v>178</v>
      </c>
      <c r="B4" s="10" t="s">
        <v>413</v>
      </c>
      <c r="C4" s="10" t="s">
        <v>414</v>
      </c>
      <c r="D4" s="10" t="s">
        <v>415</v>
      </c>
      <c r="E4" s="10" t="s">
        <v>416</v>
      </c>
      <c r="F4" s="39" t="s">
        <v>417</v>
      </c>
      <c r="G4" s="40"/>
      <c r="H4" s="41"/>
    </row>
    <row r="5" ht="18.75" customHeight="1" spans="1:8">
      <c r="A5" s="17"/>
      <c r="B5" s="17"/>
      <c r="C5" s="17"/>
      <c r="D5" s="17"/>
      <c r="E5" s="17"/>
      <c r="F5" s="42" t="s">
        <v>398</v>
      </c>
      <c r="G5" s="42" t="s">
        <v>418</v>
      </c>
      <c r="H5" s="42" t="s">
        <v>419</v>
      </c>
    </row>
    <row r="6" ht="18.75" customHeight="1" spans="1:8">
      <c r="A6" s="43">
        <v>1</v>
      </c>
      <c r="B6" s="43">
        <v>2</v>
      </c>
      <c r="C6" s="43">
        <v>3</v>
      </c>
      <c r="D6" s="43">
        <v>4</v>
      </c>
      <c r="E6" s="43">
        <v>5</v>
      </c>
      <c r="F6" s="43">
        <v>6</v>
      </c>
      <c r="G6" s="44">
        <v>7</v>
      </c>
      <c r="H6" s="43">
        <v>8</v>
      </c>
    </row>
    <row r="7" ht="18.75" customHeight="1" spans="1:8">
      <c r="A7" s="45"/>
      <c r="B7" s="45"/>
      <c r="C7" s="45"/>
      <c r="D7" s="45"/>
      <c r="E7" s="45"/>
      <c r="F7" s="46"/>
      <c r="G7" s="23"/>
      <c r="H7" s="23"/>
    </row>
    <row r="8" ht="18.75" customHeight="1" spans="1:8">
      <c r="A8" s="47" t="s">
        <v>56</v>
      </c>
      <c r="B8" s="48"/>
      <c r="C8" s="48"/>
      <c r="D8" s="48"/>
      <c r="E8" s="48"/>
      <c r="F8" s="46"/>
      <c r="G8" s="23"/>
      <c r="H8" s="23"/>
    </row>
    <row r="9" customHeight="1" spans="1:1">
      <c r="A9" s="32" t="s">
        <v>392</v>
      </c>
    </row>
  </sheetData>
  <mergeCells count="9">
    <mergeCell ref="A2:H2"/>
    <mergeCell ref="A3:C3"/>
    <mergeCell ref="F4:H4"/>
    <mergeCell ref="A8:E8"/>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1"/>
  <sheetViews>
    <sheetView showZeros="0" workbookViewId="0">
      <selection activeCell="B36" sqref="B36"/>
    </sheetView>
  </sheetViews>
  <sheetFormatPr defaultColWidth="9.14285714285714" defaultRowHeight="14.25" customHeight="1"/>
  <cols>
    <col min="1" max="1" width="35.5714285714286" customWidth="1"/>
    <col min="2" max="2" width="41.0095238095238" customWidth="1"/>
    <col min="3" max="3" width="23.847619047619" customWidth="1"/>
    <col min="4" max="4" width="11.1428571428571" customWidth="1"/>
    <col min="5" max="5" width="33.4380952380952" customWidth="1"/>
    <col min="6" max="6" width="9.84761904761905" customWidth="1"/>
    <col min="7" max="7" width="17.7142857142857" customWidth="1"/>
    <col min="8" max="11" width="23.0095238095238" customWidth="1"/>
  </cols>
  <sheetData>
    <row r="1" ht="19.5" customHeight="1" spans="4:11">
      <c r="D1" s="1"/>
      <c r="E1" s="1"/>
      <c r="F1" s="1"/>
      <c r="G1" s="1"/>
      <c r="H1" s="2"/>
      <c r="I1" s="2"/>
      <c r="J1" s="2"/>
      <c r="K1" s="33" t="s">
        <v>420</v>
      </c>
    </row>
    <row r="2" ht="42.75" customHeight="1" spans="1:11">
      <c r="A2" s="4" t="str">
        <f>"2025"&amp;"年转移支付补助项目支出预算表"</f>
        <v>2025年转移支付补助项目支出预算表</v>
      </c>
      <c r="B2" s="5"/>
      <c r="C2" s="5"/>
      <c r="D2" s="5"/>
      <c r="E2" s="5"/>
      <c r="F2" s="5"/>
      <c r="G2" s="5"/>
      <c r="H2" s="5"/>
      <c r="I2" s="5"/>
      <c r="J2" s="5"/>
      <c r="K2" s="5"/>
    </row>
    <row r="3" ht="18.75" customHeight="1" spans="1:11">
      <c r="A3" s="6" t="str">
        <f>"单位名称："&amp;"中国共产党镇康县委员会社会工作部"</f>
        <v>单位名称：中国共产党镇康县委员会社会工作部</v>
      </c>
      <c r="B3" s="7"/>
      <c r="C3" s="7"/>
      <c r="D3" s="7"/>
      <c r="E3" s="7"/>
      <c r="F3" s="7"/>
      <c r="G3" s="7"/>
      <c r="H3" s="8"/>
      <c r="I3" s="8"/>
      <c r="J3" s="8"/>
      <c r="K3" s="3" t="s">
        <v>165</v>
      </c>
    </row>
    <row r="4" ht="18.75" customHeight="1" spans="1:11">
      <c r="A4" s="9" t="s">
        <v>244</v>
      </c>
      <c r="B4" s="9" t="s">
        <v>180</v>
      </c>
      <c r="C4" s="9" t="s">
        <v>245</v>
      </c>
      <c r="D4" s="10" t="s">
        <v>181</v>
      </c>
      <c r="E4" s="10" t="s">
        <v>182</v>
      </c>
      <c r="F4" s="10" t="s">
        <v>246</v>
      </c>
      <c r="G4" s="10" t="s">
        <v>247</v>
      </c>
      <c r="H4" s="27" t="s">
        <v>56</v>
      </c>
      <c r="I4" s="11" t="s">
        <v>421</v>
      </c>
      <c r="J4" s="12"/>
      <c r="K4" s="13"/>
    </row>
    <row r="5" ht="18.75" customHeight="1" spans="1:11">
      <c r="A5" s="14"/>
      <c r="B5" s="14"/>
      <c r="C5" s="14"/>
      <c r="D5" s="15"/>
      <c r="E5" s="15"/>
      <c r="F5" s="15"/>
      <c r="G5" s="15"/>
      <c r="H5" s="28"/>
      <c r="I5" s="10" t="s">
        <v>59</v>
      </c>
      <c r="J5" s="10" t="s">
        <v>60</v>
      </c>
      <c r="K5" s="10" t="s">
        <v>61</v>
      </c>
    </row>
    <row r="6" ht="18.75" customHeight="1" spans="1:11">
      <c r="A6" s="16"/>
      <c r="B6" s="16"/>
      <c r="C6" s="16"/>
      <c r="D6" s="17"/>
      <c r="E6" s="17"/>
      <c r="F6" s="17"/>
      <c r="G6" s="17"/>
      <c r="H6" s="29"/>
      <c r="I6" s="17" t="s">
        <v>58</v>
      </c>
      <c r="J6" s="17"/>
      <c r="K6" s="17"/>
    </row>
    <row r="7" ht="18.75" customHeight="1" spans="1:11">
      <c r="A7" s="18">
        <v>1</v>
      </c>
      <c r="B7" s="18">
        <v>2</v>
      </c>
      <c r="C7" s="18">
        <v>3</v>
      </c>
      <c r="D7" s="18">
        <v>4</v>
      </c>
      <c r="E7" s="18">
        <v>5</v>
      </c>
      <c r="F7" s="18">
        <v>6</v>
      </c>
      <c r="G7" s="18">
        <v>7</v>
      </c>
      <c r="H7" s="18">
        <v>8</v>
      </c>
      <c r="I7" s="18">
        <v>9</v>
      </c>
      <c r="J7" s="19">
        <v>10</v>
      </c>
      <c r="K7" s="19">
        <v>11</v>
      </c>
    </row>
    <row r="8" ht="18.75" customHeight="1" spans="1:11">
      <c r="A8" s="30"/>
      <c r="B8" s="20"/>
      <c r="C8" s="30"/>
      <c r="D8" s="30"/>
      <c r="E8" s="30"/>
      <c r="F8" s="30"/>
      <c r="G8" s="30"/>
      <c r="H8" s="23"/>
      <c r="I8" s="23"/>
      <c r="J8" s="23"/>
      <c r="K8" s="23"/>
    </row>
    <row r="9" ht="18.75" customHeight="1" spans="1:11">
      <c r="A9" s="20"/>
      <c r="B9" s="20"/>
      <c r="C9" s="20"/>
      <c r="D9" s="20"/>
      <c r="E9" s="20"/>
      <c r="F9" s="20"/>
      <c r="G9" s="20"/>
      <c r="H9" s="23"/>
      <c r="I9" s="23"/>
      <c r="J9" s="23"/>
      <c r="K9" s="23"/>
    </row>
    <row r="10" ht="18.75" customHeight="1" spans="1:11">
      <c r="A10" s="31" t="s">
        <v>56</v>
      </c>
      <c r="B10" s="31"/>
      <c r="C10" s="31"/>
      <c r="D10" s="31"/>
      <c r="E10" s="31"/>
      <c r="F10" s="31"/>
      <c r="G10" s="31"/>
      <c r="H10" s="23"/>
      <c r="I10" s="23"/>
      <c r="J10" s="23"/>
      <c r="K10" s="23"/>
    </row>
    <row r="11" customHeight="1" spans="1:1">
      <c r="A11" s="32" t="s">
        <v>392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4"/>
  <sheetViews>
    <sheetView showZeros="0"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16.3047619047619" customWidth="1"/>
    <col min="5" max="7" width="23.847619047619" customWidth="1"/>
  </cols>
  <sheetData>
    <row r="1" ht="18.75" customHeight="1" spans="4:7">
      <c r="D1" s="1"/>
      <c r="E1" s="2"/>
      <c r="F1" s="2"/>
      <c r="G1" s="3" t="s">
        <v>422</v>
      </c>
    </row>
    <row r="2" ht="36.75" customHeight="1" spans="1:7">
      <c r="A2" s="4" t="str">
        <f>"2025"&amp;"年部门项目中期规划预算表"</f>
        <v>2025年部门项目中期规划预算表</v>
      </c>
      <c r="B2" s="5"/>
      <c r="C2" s="5"/>
      <c r="D2" s="5"/>
      <c r="E2" s="5"/>
      <c r="F2" s="5"/>
      <c r="G2" s="5"/>
    </row>
    <row r="3" ht="18.75" customHeight="1" spans="1:7">
      <c r="A3" s="6" t="str">
        <f>"单位名称："&amp;"中国共产党镇康县委员会社会工作部"</f>
        <v>单位名称：中国共产党镇康县委员会社会工作部</v>
      </c>
      <c r="B3" s="7"/>
      <c r="C3" s="7"/>
      <c r="D3" s="7"/>
      <c r="E3" s="8"/>
      <c r="F3" s="8"/>
      <c r="G3" s="3" t="s">
        <v>165</v>
      </c>
    </row>
    <row r="4" ht="18.75" customHeight="1" spans="1:7">
      <c r="A4" s="9" t="s">
        <v>245</v>
      </c>
      <c r="B4" s="9" t="s">
        <v>244</v>
      </c>
      <c r="C4" s="9" t="s">
        <v>180</v>
      </c>
      <c r="D4" s="10" t="s">
        <v>423</v>
      </c>
      <c r="E4" s="11" t="s">
        <v>59</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58</v>
      </c>
      <c r="F6" s="16"/>
      <c r="G6" s="16"/>
    </row>
    <row r="7" ht="18.75" customHeight="1" spans="1:7">
      <c r="A7" s="18">
        <v>1</v>
      </c>
      <c r="B7" s="18">
        <v>2</v>
      </c>
      <c r="C7" s="18">
        <v>3</v>
      </c>
      <c r="D7" s="18">
        <v>4</v>
      </c>
      <c r="E7" s="18">
        <v>5</v>
      </c>
      <c r="F7" s="18">
        <v>6</v>
      </c>
      <c r="G7" s="19">
        <v>7</v>
      </c>
    </row>
    <row r="8" ht="18.75" customHeight="1" spans="1:7">
      <c r="A8" s="20" t="s">
        <v>71</v>
      </c>
      <c r="B8" s="21"/>
      <c r="C8" s="21"/>
      <c r="D8" s="22"/>
      <c r="E8" s="23">
        <v>1638250</v>
      </c>
      <c r="F8" s="23"/>
      <c r="G8" s="23"/>
    </row>
    <row r="9" ht="18.75" customHeight="1" spans="1:7">
      <c r="A9" s="24" t="s">
        <v>71</v>
      </c>
      <c r="B9" s="20"/>
      <c r="C9" s="20"/>
      <c r="D9" s="22"/>
      <c r="E9" s="23">
        <v>1638250</v>
      </c>
      <c r="F9" s="23"/>
      <c r="G9" s="23"/>
    </row>
    <row r="10" ht="18.75" customHeight="1" spans="1:7">
      <c r="A10" s="25"/>
      <c r="B10" s="20" t="s">
        <v>424</v>
      </c>
      <c r="C10" s="20" t="s">
        <v>250</v>
      </c>
      <c r="D10" s="22" t="s">
        <v>425</v>
      </c>
      <c r="E10" s="23">
        <v>200000</v>
      </c>
      <c r="F10" s="23"/>
      <c r="G10" s="23"/>
    </row>
    <row r="11" ht="18.75" customHeight="1" spans="1:7">
      <c r="A11" s="25"/>
      <c r="B11" s="20" t="s">
        <v>424</v>
      </c>
      <c r="C11" s="20" t="s">
        <v>253</v>
      </c>
      <c r="D11" s="22" t="s">
        <v>425</v>
      </c>
      <c r="E11" s="23">
        <v>1418250</v>
      </c>
      <c r="F11" s="23"/>
      <c r="G11" s="23"/>
    </row>
    <row r="12" ht="18.75" customHeight="1" spans="1:7">
      <c r="A12" s="25"/>
      <c r="B12" s="20" t="s">
        <v>424</v>
      </c>
      <c r="C12" s="20" t="s">
        <v>255</v>
      </c>
      <c r="D12" s="22" t="s">
        <v>425</v>
      </c>
      <c r="E12" s="23">
        <v>10000</v>
      </c>
      <c r="F12" s="23"/>
      <c r="G12" s="23"/>
    </row>
    <row r="13" ht="18.75" customHeight="1" spans="1:7">
      <c r="A13" s="25"/>
      <c r="B13" s="20" t="s">
        <v>424</v>
      </c>
      <c r="C13" s="20" t="s">
        <v>257</v>
      </c>
      <c r="D13" s="22" t="s">
        <v>425</v>
      </c>
      <c r="E13" s="23">
        <v>10000</v>
      </c>
      <c r="F13" s="23"/>
      <c r="G13" s="23"/>
    </row>
    <row r="14" ht="18.75" customHeight="1" spans="1:7">
      <c r="A14" s="22" t="s">
        <v>56</v>
      </c>
      <c r="B14" s="26"/>
      <c r="C14" s="26"/>
      <c r="D14" s="26"/>
      <c r="E14" s="23">
        <v>1638250</v>
      </c>
      <c r="F14" s="23"/>
      <c r="G14" s="23"/>
    </row>
  </sheetData>
  <mergeCells count="11">
    <mergeCell ref="A2:G2"/>
    <mergeCell ref="A3:D3"/>
    <mergeCell ref="E4:G4"/>
    <mergeCell ref="A14:D14"/>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9"/>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9.5" customHeight="1" spans="10:19">
      <c r="J1" s="178"/>
      <c r="O1" s="65"/>
      <c r="P1" s="65"/>
      <c r="Q1" s="65"/>
      <c r="R1" s="65"/>
      <c r="S1" s="33" t="s">
        <v>53</v>
      </c>
    </row>
    <row r="2" ht="57.75" customHeight="1" spans="1:19">
      <c r="A2" s="134" t="str">
        <f>"2025"&amp;"年部门收入预算表"</f>
        <v>2025年部门收入预算表</v>
      </c>
      <c r="B2" s="188"/>
      <c r="C2" s="188"/>
      <c r="D2" s="188"/>
      <c r="E2" s="188"/>
      <c r="F2" s="188"/>
      <c r="G2" s="188"/>
      <c r="H2" s="188"/>
      <c r="I2" s="188"/>
      <c r="J2" s="188"/>
      <c r="K2" s="188"/>
      <c r="L2" s="188"/>
      <c r="M2" s="188"/>
      <c r="N2" s="188"/>
      <c r="O2" s="204"/>
      <c r="P2" s="204"/>
      <c r="Q2" s="204"/>
      <c r="R2" s="204"/>
      <c r="S2" s="204"/>
    </row>
    <row r="3" ht="18.75" customHeight="1" spans="1:19">
      <c r="A3" s="36" t="str">
        <f>"单位名称："&amp;"中国共产党镇康县委员会社会工作部"</f>
        <v>单位名称：中国共产党镇康县委员会社会工作部</v>
      </c>
      <c r="B3" s="189"/>
      <c r="C3" s="189"/>
      <c r="D3" s="189"/>
      <c r="E3" s="189"/>
      <c r="F3" s="189"/>
      <c r="G3" s="189"/>
      <c r="H3" s="189"/>
      <c r="I3" s="189"/>
      <c r="J3" s="205"/>
      <c r="K3" s="189"/>
      <c r="L3" s="189"/>
      <c r="M3" s="189"/>
      <c r="N3" s="189"/>
      <c r="O3" s="205"/>
      <c r="P3" s="205"/>
      <c r="Q3" s="205"/>
      <c r="R3" s="205"/>
      <c r="S3" s="33" t="s">
        <v>1</v>
      </c>
    </row>
    <row r="4" ht="18.75" customHeight="1" spans="1:19">
      <c r="A4" s="190" t="s">
        <v>54</v>
      </c>
      <c r="B4" s="191" t="s">
        <v>55</v>
      </c>
      <c r="C4" s="191" t="s">
        <v>56</v>
      </c>
      <c r="D4" s="192" t="s">
        <v>57</v>
      </c>
      <c r="E4" s="193"/>
      <c r="F4" s="193"/>
      <c r="G4" s="193"/>
      <c r="H4" s="193"/>
      <c r="I4" s="193"/>
      <c r="J4" s="206"/>
      <c r="K4" s="193"/>
      <c r="L4" s="193"/>
      <c r="M4" s="193"/>
      <c r="N4" s="207"/>
      <c r="O4" s="192" t="s">
        <v>46</v>
      </c>
      <c r="P4" s="192"/>
      <c r="Q4" s="192"/>
      <c r="R4" s="192"/>
      <c r="S4" s="210"/>
    </row>
    <row r="5" ht="18.75" customHeight="1" spans="1:19">
      <c r="A5" s="194"/>
      <c r="B5" s="195"/>
      <c r="C5" s="195"/>
      <c r="D5" s="196" t="s">
        <v>58</v>
      </c>
      <c r="E5" s="196" t="s">
        <v>59</v>
      </c>
      <c r="F5" s="196" t="s">
        <v>60</v>
      </c>
      <c r="G5" s="196" t="s">
        <v>61</v>
      </c>
      <c r="H5" s="196" t="s">
        <v>62</v>
      </c>
      <c r="I5" s="208" t="s">
        <v>63</v>
      </c>
      <c r="J5" s="208"/>
      <c r="K5" s="208"/>
      <c r="L5" s="208"/>
      <c r="M5" s="208"/>
      <c r="N5" s="199"/>
      <c r="O5" s="196" t="s">
        <v>58</v>
      </c>
      <c r="P5" s="196" t="s">
        <v>59</v>
      </c>
      <c r="Q5" s="196" t="s">
        <v>60</v>
      </c>
      <c r="R5" s="196" t="s">
        <v>61</v>
      </c>
      <c r="S5" s="196" t="s">
        <v>64</v>
      </c>
    </row>
    <row r="6" ht="18.75" customHeight="1" spans="1:19">
      <c r="A6" s="197"/>
      <c r="B6" s="198"/>
      <c r="C6" s="198"/>
      <c r="D6" s="199"/>
      <c r="E6" s="199"/>
      <c r="F6" s="199"/>
      <c r="G6" s="199"/>
      <c r="H6" s="199"/>
      <c r="I6" s="198" t="s">
        <v>58</v>
      </c>
      <c r="J6" s="198" t="s">
        <v>65</v>
      </c>
      <c r="K6" s="198" t="s">
        <v>66</v>
      </c>
      <c r="L6" s="198" t="s">
        <v>67</v>
      </c>
      <c r="M6" s="198" t="s">
        <v>68</v>
      </c>
      <c r="N6" s="198" t="s">
        <v>69</v>
      </c>
      <c r="O6" s="209"/>
      <c r="P6" s="209"/>
      <c r="Q6" s="209"/>
      <c r="R6" s="209"/>
      <c r="S6" s="199"/>
    </row>
    <row r="7" ht="18.75" customHeight="1" spans="1:19">
      <c r="A7" s="164">
        <v>1</v>
      </c>
      <c r="B7" s="164">
        <v>2</v>
      </c>
      <c r="C7" s="164">
        <v>3</v>
      </c>
      <c r="D7" s="164">
        <v>4</v>
      </c>
      <c r="E7" s="164">
        <v>5</v>
      </c>
      <c r="F7" s="164">
        <v>6</v>
      </c>
      <c r="G7" s="164">
        <v>7</v>
      </c>
      <c r="H7" s="164">
        <v>8</v>
      </c>
      <c r="I7" s="164">
        <v>9</v>
      </c>
      <c r="J7" s="164">
        <v>10</v>
      </c>
      <c r="K7" s="164">
        <v>11</v>
      </c>
      <c r="L7" s="164">
        <v>12</v>
      </c>
      <c r="M7" s="164">
        <v>13</v>
      </c>
      <c r="N7" s="164">
        <v>14</v>
      </c>
      <c r="O7" s="164">
        <v>15</v>
      </c>
      <c r="P7" s="164">
        <v>16</v>
      </c>
      <c r="Q7" s="164">
        <v>17</v>
      </c>
      <c r="R7" s="164">
        <v>18</v>
      </c>
      <c r="S7" s="164">
        <v>19</v>
      </c>
    </row>
    <row r="8" ht="18.75" customHeight="1" spans="1:19">
      <c r="A8" s="200" t="s">
        <v>70</v>
      </c>
      <c r="B8" s="201" t="s">
        <v>71</v>
      </c>
      <c r="C8" s="23">
        <v>3545515.88</v>
      </c>
      <c r="D8" s="23">
        <v>3545515.88</v>
      </c>
      <c r="E8" s="23">
        <v>3545515.88</v>
      </c>
      <c r="F8" s="23"/>
      <c r="G8" s="23"/>
      <c r="H8" s="23"/>
      <c r="I8" s="23"/>
      <c r="J8" s="23"/>
      <c r="K8" s="23"/>
      <c r="L8" s="23"/>
      <c r="M8" s="23"/>
      <c r="N8" s="23"/>
      <c r="O8" s="23"/>
      <c r="P8" s="23"/>
      <c r="Q8" s="23"/>
      <c r="R8" s="23"/>
      <c r="S8" s="23"/>
    </row>
    <row r="9" ht="18.75" customHeight="1" spans="1:19">
      <c r="A9" s="202" t="s">
        <v>56</v>
      </c>
      <c r="B9" s="203"/>
      <c r="C9" s="23">
        <v>3545515.88</v>
      </c>
      <c r="D9" s="23">
        <v>3545515.88</v>
      </c>
      <c r="E9" s="23">
        <v>3545515.88</v>
      </c>
      <c r="F9" s="23"/>
      <c r="G9" s="23"/>
      <c r="H9" s="23"/>
      <c r="I9" s="23"/>
      <c r="J9" s="23"/>
      <c r="K9" s="23"/>
      <c r="L9" s="23"/>
      <c r="M9" s="23"/>
      <c r="N9" s="23"/>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23"/>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9.5" customHeight="1" spans="4:15">
      <c r="D1" s="178"/>
      <c r="H1" s="178"/>
      <c r="J1" s="178"/>
      <c r="O1" s="34" t="s">
        <v>72</v>
      </c>
    </row>
    <row r="2" ht="42" customHeight="1" spans="1:15">
      <c r="A2" s="4" t="str">
        <f>"2025"&amp;"年部门支出预算表"</f>
        <v>2025年部门支出预算表</v>
      </c>
      <c r="B2" s="179"/>
      <c r="C2" s="179"/>
      <c r="D2" s="179"/>
      <c r="E2" s="179"/>
      <c r="F2" s="179"/>
      <c r="G2" s="179"/>
      <c r="H2" s="179"/>
      <c r="I2" s="179"/>
      <c r="J2" s="179"/>
      <c r="K2" s="179"/>
      <c r="L2" s="179"/>
      <c r="M2" s="179"/>
      <c r="N2" s="179"/>
      <c r="O2" s="179"/>
    </row>
    <row r="3" ht="18.75" customHeight="1" spans="1:15">
      <c r="A3" s="180" t="str">
        <f>"单位名称："&amp;"中国共产党镇康县委员会社会工作部"</f>
        <v>单位名称：中国共产党镇康县委员会社会工作部</v>
      </c>
      <c r="B3" s="181"/>
      <c r="C3" s="64"/>
      <c r="D3" s="2"/>
      <c r="E3" s="64"/>
      <c r="F3" s="64"/>
      <c r="G3" s="64"/>
      <c r="H3" s="2"/>
      <c r="I3" s="64"/>
      <c r="J3" s="2"/>
      <c r="K3" s="64"/>
      <c r="L3" s="64"/>
      <c r="M3" s="187"/>
      <c r="N3" s="187"/>
      <c r="O3" s="34" t="s">
        <v>1</v>
      </c>
    </row>
    <row r="4" ht="18.75" customHeight="1" spans="1:15">
      <c r="A4" s="9" t="s">
        <v>73</v>
      </c>
      <c r="B4" s="9" t="s">
        <v>74</v>
      </c>
      <c r="C4" s="9" t="s">
        <v>56</v>
      </c>
      <c r="D4" s="11" t="s">
        <v>59</v>
      </c>
      <c r="E4" s="73" t="s">
        <v>75</v>
      </c>
      <c r="F4" s="145" t="s">
        <v>76</v>
      </c>
      <c r="G4" s="9" t="s">
        <v>60</v>
      </c>
      <c r="H4" s="9" t="s">
        <v>61</v>
      </c>
      <c r="I4" s="9" t="s">
        <v>77</v>
      </c>
      <c r="J4" s="11" t="s">
        <v>78</v>
      </c>
      <c r="K4" s="12"/>
      <c r="L4" s="12"/>
      <c r="M4" s="12"/>
      <c r="N4" s="12"/>
      <c r="O4" s="13"/>
    </row>
    <row r="5" ht="29.25" customHeight="1" spans="1:15">
      <c r="A5" s="17"/>
      <c r="B5" s="17"/>
      <c r="C5" s="17"/>
      <c r="D5" s="151" t="s">
        <v>58</v>
      </c>
      <c r="E5" s="92" t="s">
        <v>75</v>
      </c>
      <c r="F5" s="92" t="s">
        <v>76</v>
      </c>
      <c r="G5" s="17"/>
      <c r="H5" s="17"/>
      <c r="I5" s="17"/>
      <c r="J5" s="151" t="s">
        <v>58</v>
      </c>
      <c r="K5" s="42" t="s">
        <v>79</v>
      </c>
      <c r="L5" s="42" t="s">
        <v>80</v>
      </c>
      <c r="M5" s="42" t="s">
        <v>81</v>
      </c>
      <c r="N5" s="42" t="s">
        <v>82</v>
      </c>
      <c r="O5" s="42" t="s">
        <v>83</v>
      </c>
    </row>
    <row r="6" ht="18.75" customHeight="1" spans="1:15">
      <c r="A6" s="118">
        <v>1</v>
      </c>
      <c r="B6" s="118">
        <v>2</v>
      </c>
      <c r="C6" s="164">
        <v>3</v>
      </c>
      <c r="D6" s="164">
        <v>4</v>
      </c>
      <c r="E6" s="164">
        <v>5</v>
      </c>
      <c r="F6" s="164">
        <v>6</v>
      </c>
      <c r="G6" s="164">
        <v>7</v>
      </c>
      <c r="H6" s="164">
        <v>8</v>
      </c>
      <c r="I6" s="164">
        <v>9</v>
      </c>
      <c r="J6" s="164">
        <v>10</v>
      </c>
      <c r="K6" s="164">
        <v>11</v>
      </c>
      <c r="L6" s="164">
        <v>12</v>
      </c>
      <c r="M6" s="164">
        <v>13</v>
      </c>
      <c r="N6" s="164">
        <v>14</v>
      </c>
      <c r="O6" s="164">
        <v>15</v>
      </c>
    </row>
    <row r="7" ht="18.75" customHeight="1" spans="1:15">
      <c r="A7" s="176" t="s">
        <v>84</v>
      </c>
      <c r="B7" s="176" t="s">
        <v>85</v>
      </c>
      <c r="C7" s="23">
        <v>3208491.6</v>
      </c>
      <c r="D7" s="23">
        <v>3208491.6</v>
      </c>
      <c r="E7" s="23">
        <v>1570241.6</v>
      </c>
      <c r="F7" s="23">
        <v>1638250</v>
      </c>
      <c r="G7" s="23"/>
      <c r="H7" s="23"/>
      <c r="I7" s="23"/>
      <c r="J7" s="23"/>
      <c r="K7" s="23"/>
      <c r="L7" s="23"/>
      <c r="M7" s="23"/>
      <c r="N7" s="23"/>
      <c r="O7" s="23"/>
    </row>
    <row r="8" ht="18.75" customHeight="1" spans="1:15">
      <c r="A8" s="221" t="s">
        <v>86</v>
      </c>
      <c r="B8" s="221" t="s">
        <v>87</v>
      </c>
      <c r="C8" s="23">
        <v>3208491.6</v>
      </c>
      <c r="D8" s="23">
        <v>3208491.6</v>
      </c>
      <c r="E8" s="23">
        <v>1570241.6</v>
      </c>
      <c r="F8" s="23">
        <v>1638250</v>
      </c>
      <c r="G8" s="23"/>
      <c r="H8" s="23"/>
      <c r="I8" s="23"/>
      <c r="J8" s="23"/>
      <c r="K8" s="23"/>
      <c r="L8" s="23"/>
      <c r="M8" s="23"/>
      <c r="N8" s="23"/>
      <c r="O8" s="23"/>
    </row>
    <row r="9" ht="18.75" customHeight="1" spans="1:15">
      <c r="A9" s="222" t="s">
        <v>88</v>
      </c>
      <c r="B9" s="223" t="s">
        <v>89</v>
      </c>
      <c r="C9" s="23">
        <v>1266218.24</v>
      </c>
      <c r="D9" s="23">
        <v>1266218.24</v>
      </c>
      <c r="E9" s="23">
        <v>1266218.24</v>
      </c>
      <c r="F9" s="23"/>
      <c r="G9" s="23"/>
      <c r="H9" s="23"/>
      <c r="I9" s="23"/>
      <c r="J9" s="23"/>
      <c r="K9" s="23"/>
      <c r="L9" s="23"/>
      <c r="M9" s="23"/>
      <c r="N9" s="23"/>
      <c r="O9" s="23"/>
    </row>
    <row r="10" ht="18.75" customHeight="1" spans="1:15">
      <c r="A10" s="222" t="s">
        <v>90</v>
      </c>
      <c r="B10" s="223" t="s">
        <v>91</v>
      </c>
      <c r="C10" s="23">
        <v>1942273.36</v>
      </c>
      <c r="D10" s="23">
        <v>1942273.36</v>
      </c>
      <c r="E10" s="23">
        <v>304023.36</v>
      </c>
      <c r="F10" s="23">
        <v>1638250</v>
      </c>
      <c r="G10" s="23"/>
      <c r="H10" s="23"/>
      <c r="I10" s="23"/>
      <c r="J10" s="23"/>
      <c r="K10" s="23"/>
      <c r="L10" s="23"/>
      <c r="M10" s="23"/>
      <c r="N10" s="23"/>
      <c r="O10" s="23"/>
    </row>
    <row r="11" ht="18.75" customHeight="1" spans="1:15">
      <c r="A11" s="176" t="s">
        <v>92</v>
      </c>
      <c r="B11" s="176" t="s">
        <v>93</v>
      </c>
      <c r="C11" s="23">
        <v>151801.6</v>
      </c>
      <c r="D11" s="23">
        <v>151801.6</v>
      </c>
      <c r="E11" s="23">
        <v>151801.6</v>
      </c>
      <c r="F11" s="23"/>
      <c r="G11" s="23"/>
      <c r="H11" s="23"/>
      <c r="I11" s="23"/>
      <c r="J11" s="23"/>
      <c r="K11" s="23"/>
      <c r="L11" s="23"/>
      <c r="M11" s="23"/>
      <c r="N11" s="23"/>
      <c r="O11" s="23"/>
    </row>
    <row r="12" ht="18.75" customHeight="1" spans="1:15">
      <c r="A12" s="221" t="s">
        <v>94</v>
      </c>
      <c r="B12" s="221" t="s">
        <v>95</v>
      </c>
      <c r="C12" s="23">
        <v>151801.6</v>
      </c>
      <c r="D12" s="23">
        <v>151801.6</v>
      </c>
      <c r="E12" s="23">
        <v>151801.6</v>
      </c>
      <c r="F12" s="23"/>
      <c r="G12" s="23"/>
      <c r="H12" s="23"/>
      <c r="I12" s="23"/>
      <c r="J12" s="23"/>
      <c r="K12" s="23"/>
      <c r="L12" s="23"/>
      <c r="M12" s="23"/>
      <c r="N12" s="23"/>
      <c r="O12" s="23"/>
    </row>
    <row r="13" ht="18.75" customHeight="1" spans="1:15">
      <c r="A13" s="222" t="s">
        <v>96</v>
      </c>
      <c r="B13" s="223" t="s">
        <v>97</v>
      </c>
      <c r="C13" s="23">
        <v>151801.6</v>
      </c>
      <c r="D13" s="23">
        <v>151801.6</v>
      </c>
      <c r="E13" s="23">
        <v>151801.6</v>
      </c>
      <c r="F13" s="23"/>
      <c r="G13" s="23"/>
      <c r="H13" s="23"/>
      <c r="I13" s="23"/>
      <c r="J13" s="23"/>
      <c r="K13" s="23"/>
      <c r="L13" s="23"/>
      <c r="M13" s="23"/>
      <c r="N13" s="23"/>
      <c r="O13" s="23"/>
    </row>
    <row r="14" ht="18.75" customHeight="1" spans="1:15">
      <c r="A14" s="222" t="s">
        <v>98</v>
      </c>
      <c r="B14" s="223" t="s">
        <v>99</v>
      </c>
      <c r="C14" s="23"/>
      <c r="D14" s="23"/>
      <c r="E14" s="23"/>
      <c r="F14" s="23"/>
      <c r="G14" s="23"/>
      <c r="H14" s="23"/>
      <c r="I14" s="23"/>
      <c r="J14" s="23"/>
      <c r="K14" s="23"/>
      <c r="L14" s="23"/>
      <c r="M14" s="23"/>
      <c r="N14" s="23"/>
      <c r="O14" s="23"/>
    </row>
    <row r="15" ht="18.75" customHeight="1" spans="1:15">
      <c r="A15" s="176" t="s">
        <v>100</v>
      </c>
      <c r="B15" s="176" t="s">
        <v>101</v>
      </c>
      <c r="C15" s="23">
        <v>71371.48</v>
      </c>
      <c r="D15" s="23">
        <v>71371.48</v>
      </c>
      <c r="E15" s="23">
        <v>71371.48</v>
      </c>
      <c r="F15" s="23"/>
      <c r="G15" s="23"/>
      <c r="H15" s="23"/>
      <c r="I15" s="23"/>
      <c r="J15" s="23"/>
      <c r="K15" s="23"/>
      <c r="L15" s="23"/>
      <c r="M15" s="23"/>
      <c r="N15" s="23"/>
      <c r="O15" s="23"/>
    </row>
    <row r="16" ht="18.75" customHeight="1" spans="1:15">
      <c r="A16" s="221" t="s">
        <v>102</v>
      </c>
      <c r="B16" s="221" t="s">
        <v>103</v>
      </c>
      <c r="C16" s="23">
        <v>71371.48</v>
      </c>
      <c r="D16" s="23">
        <v>71371.48</v>
      </c>
      <c r="E16" s="23">
        <v>71371.48</v>
      </c>
      <c r="F16" s="23"/>
      <c r="G16" s="23"/>
      <c r="H16" s="23"/>
      <c r="I16" s="23"/>
      <c r="J16" s="23"/>
      <c r="K16" s="23"/>
      <c r="L16" s="23"/>
      <c r="M16" s="23"/>
      <c r="N16" s="23"/>
      <c r="O16" s="23"/>
    </row>
    <row r="17" ht="18.75" customHeight="1" spans="1:15">
      <c r="A17" s="222" t="s">
        <v>104</v>
      </c>
      <c r="B17" s="223" t="s">
        <v>105</v>
      </c>
      <c r="C17" s="23">
        <v>67361.96</v>
      </c>
      <c r="D17" s="23">
        <v>67361.96</v>
      </c>
      <c r="E17" s="23">
        <v>67361.96</v>
      </c>
      <c r="F17" s="23"/>
      <c r="G17" s="23"/>
      <c r="H17" s="23"/>
      <c r="I17" s="23"/>
      <c r="J17" s="23"/>
      <c r="K17" s="23"/>
      <c r="L17" s="23"/>
      <c r="M17" s="23"/>
      <c r="N17" s="23"/>
      <c r="O17" s="23"/>
    </row>
    <row r="18" ht="18.75" customHeight="1" spans="1:15">
      <c r="A18" s="222" t="s">
        <v>106</v>
      </c>
      <c r="B18" s="223" t="s">
        <v>107</v>
      </c>
      <c r="C18" s="23"/>
      <c r="D18" s="23"/>
      <c r="E18" s="23"/>
      <c r="F18" s="23"/>
      <c r="G18" s="23"/>
      <c r="H18" s="23"/>
      <c r="I18" s="23"/>
      <c r="J18" s="23"/>
      <c r="K18" s="23"/>
      <c r="L18" s="23"/>
      <c r="M18" s="23"/>
      <c r="N18" s="23"/>
      <c r="O18" s="23"/>
    </row>
    <row r="19" ht="18.75" customHeight="1" spans="1:15">
      <c r="A19" s="222" t="s">
        <v>108</v>
      </c>
      <c r="B19" s="223" t="s">
        <v>109</v>
      </c>
      <c r="C19" s="23">
        <v>4009.52</v>
      </c>
      <c r="D19" s="23">
        <v>4009.52</v>
      </c>
      <c r="E19" s="23">
        <v>4009.52</v>
      </c>
      <c r="F19" s="23"/>
      <c r="G19" s="23"/>
      <c r="H19" s="23"/>
      <c r="I19" s="23"/>
      <c r="J19" s="23"/>
      <c r="K19" s="23"/>
      <c r="L19" s="23"/>
      <c r="M19" s="23"/>
      <c r="N19" s="23"/>
      <c r="O19" s="23"/>
    </row>
    <row r="20" ht="18.75" customHeight="1" spans="1:15">
      <c r="A20" s="176" t="s">
        <v>110</v>
      </c>
      <c r="B20" s="176" t="s">
        <v>111</v>
      </c>
      <c r="C20" s="23">
        <v>113851.2</v>
      </c>
      <c r="D20" s="23">
        <v>113851.2</v>
      </c>
      <c r="E20" s="23">
        <v>113851.2</v>
      </c>
      <c r="F20" s="23"/>
      <c r="G20" s="23"/>
      <c r="H20" s="23"/>
      <c r="I20" s="23"/>
      <c r="J20" s="23"/>
      <c r="K20" s="23"/>
      <c r="L20" s="23"/>
      <c r="M20" s="23"/>
      <c r="N20" s="23"/>
      <c r="O20" s="23"/>
    </row>
    <row r="21" ht="18.75" customHeight="1" spans="1:15">
      <c r="A21" s="221" t="s">
        <v>112</v>
      </c>
      <c r="B21" s="221" t="s">
        <v>113</v>
      </c>
      <c r="C21" s="23">
        <v>113851.2</v>
      </c>
      <c r="D21" s="23">
        <v>113851.2</v>
      </c>
      <c r="E21" s="23">
        <v>113851.2</v>
      </c>
      <c r="F21" s="23"/>
      <c r="G21" s="23"/>
      <c r="H21" s="23"/>
      <c r="I21" s="23"/>
      <c r="J21" s="23"/>
      <c r="K21" s="23"/>
      <c r="L21" s="23"/>
      <c r="M21" s="23"/>
      <c r="N21" s="23"/>
      <c r="O21" s="23"/>
    </row>
    <row r="22" ht="18.75" customHeight="1" spans="1:15">
      <c r="A22" s="222" t="s">
        <v>114</v>
      </c>
      <c r="B22" s="223" t="s">
        <v>115</v>
      </c>
      <c r="C22" s="23">
        <v>113851.2</v>
      </c>
      <c r="D22" s="23">
        <v>113851.2</v>
      </c>
      <c r="E22" s="23">
        <v>113851.2</v>
      </c>
      <c r="F22" s="23"/>
      <c r="G22" s="23"/>
      <c r="H22" s="23"/>
      <c r="I22" s="23"/>
      <c r="J22" s="23"/>
      <c r="K22" s="23"/>
      <c r="L22" s="23"/>
      <c r="M22" s="23"/>
      <c r="N22" s="23"/>
      <c r="O22" s="23"/>
    </row>
    <row r="23" ht="18.75" customHeight="1" spans="1:15">
      <c r="A23" s="185" t="s">
        <v>116</v>
      </c>
      <c r="B23" s="186" t="s">
        <v>116</v>
      </c>
      <c r="C23" s="23">
        <v>3545515.88</v>
      </c>
      <c r="D23" s="23">
        <v>3545515.88</v>
      </c>
      <c r="E23" s="23">
        <v>1907265.88</v>
      </c>
      <c r="F23" s="23">
        <v>1638250</v>
      </c>
      <c r="G23" s="23"/>
      <c r="H23" s="23"/>
      <c r="I23" s="23"/>
      <c r="J23" s="23"/>
      <c r="K23" s="23"/>
      <c r="L23" s="23"/>
      <c r="M23" s="23"/>
      <c r="N23" s="23"/>
      <c r="O23" s="23"/>
    </row>
  </sheetData>
  <mergeCells count="11">
    <mergeCell ref="A2:O2"/>
    <mergeCell ref="A3:L3"/>
    <mergeCell ref="D4:F4"/>
    <mergeCell ref="J4:O4"/>
    <mergeCell ref="A23:B23"/>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6"/>
  <sheetViews>
    <sheetView showZeros="0" topLeftCell="A25"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9.5" customHeight="1" spans="4:4">
      <c r="D1" s="34" t="s">
        <v>117</v>
      </c>
    </row>
    <row r="2" ht="36" customHeight="1" spans="1:4">
      <c r="A2" s="4" t="str">
        <f>"2025"&amp;"年部门财政拨款收支预算总表"</f>
        <v>2025年部门财政拨款收支预算总表</v>
      </c>
      <c r="B2" s="167"/>
      <c r="C2" s="167"/>
      <c r="D2" s="167"/>
    </row>
    <row r="3" ht="18.75" customHeight="1" spans="1:4">
      <c r="A3" s="6" t="str">
        <f>"单位名称："&amp;"中国共产党镇康县委员会社会工作部"</f>
        <v>单位名称：中国共产党镇康县委员会社会工作部</v>
      </c>
      <c r="B3" s="168"/>
      <c r="C3" s="168"/>
      <c r="D3" s="34" t="s">
        <v>1</v>
      </c>
    </row>
    <row r="4" ht="18.75" customHeight="1" spans="1:4">
      <c r="A4" s="11" t="s">
        <v>2</v>
      </c>
      <c r="B4" s="13"/>
      <c r="C4" s="11" t="s">
        <v>3</v>
      </c>
      <c r="D4" s="13"/>
    </row>
    <row r="5" ht="18.75" customHeight="1" spans="1:4">
      <c r="A5" s="27" t="s">
        <v>4</v>
      </c>
      <c r="B5" s="105" t="str">
        <f t="shared" ref="B5:D5" si="0">"2025"&amp;"年预算数"</f>
        <v>2025年预算数</v>
      </c>
      <c r="C5" s="27" t="s">
        <v>118</v>
      </c>
      <c r="D5" s="105" t="str">
        <f t="shared" si="0"/>
        <v>2025年预算数</v>
      </c>
    </row>
    <row r="6" ht="18.75" customHeight="1" spans="1:4">
      <c r="A6" s="29"/>
      <c r="B6" s="17"/>
      <c r="C6" s="29"/>
      <c r="D6" s="17"/>
    </row>
    <row r="7" ht="18.75" customHeight="1" spans="1:4">
      <c r="A7" s="169" t="s">
        <v>119</v>
      </c>
      <c r="B7" s="23">
        <v>3545515.88</v>
      </c>
      <c r="C7" s="170" t="s">
        <v>120</v>
      </c>
      <c r="D7" s="23">
        <v>3545515.88</v>
      </c>
    </row>
    <row r="8" ht="18.75" customHeight="1" spans="1:4">
      <c r="A8" s="171" t="s">
        <v>121</v>
      </c>
      <c r="B8" s="23">
        <v>3545515.88</v>
      </c>
      <c r="C8" s="170" t="s">
        <v>122</v>
      </c>
      <c r="D8" s="23">
        <v>3208491.6</v>
      </c>
    </row>
    <row r="9" ht="18.75" customHeight="1" spans="1:4">
      <c r="A9" s="171" t="s">
        <v>123</v>
      </c>
      <c r="B9" s="23"/>
      <c r="C9" s="170" t="s">
        <v>124</v>
      </c>
      <c r="D9" s="23"/>
    </row>
    <row r="10" ht="18.75" customHeight="1" spans="1:4">
      <c r="A10" s="171" t="s">
        <v>125</v>
      </c>
      <c r="B10" s="23"/>
      <c r="C10" s="170" t="s">
        <v>126</v>
      </c>
      <c r="D10" s="23"/>
    </row>
    <row r="11" ht="18.75" customHeight="1" spans="1:4">
      <c r="A11" s="171" t="s">
        <v>127</v>
      </c>
      <c r="B11" s="23"/>
      <c r="C11" s="170" t="s">
        <v>128</v>
      </c>
      <c r="D11" s="23"/>
    </row>
    <row r="12" ht="18.75" customHeight="1" spans="1:4">
      <c r="A12" s="171" t="s">
        <v>121</v>
      </c>
      <c r="B12" s="23"/>
      <c r="C12" s="170" t="s">
        <v>129</v>
      </c>
      <c r="D12" s="23"/>
    </row>
    <row r="13" ht="18.75" customHeight="1" spans="1:4">
      <c r="A13" s="171" t="s">
        <v>123</v>
      </c>
      <c r="B13" s="23"/>
      <c r="C13" s="170" t="s">
        <v>130</v>
      </c>
      <c r="D13" s="23"/>
    </row>
    <row r="14" ht="18.75" customHeight="1" spans="1:4">
      <c r="A14" s="171" t="s">
        <v>125</v>
      </c>
      <c r="B14" s="23"/>
      <c r="C14" s="170" t="s">
        <v>131</v>
      </c>
      <c r="D14" s="23"/>
    </row>
    <row r="15" ht="18.75" customHeight="1" spans="1:4">
      <c r="A15" s="172"/>
      <c r="B15" s="23"/>
      <c r="C15" s="21" t="s">
        <v>132</v>
      </c>
      <c r="D15" s="23">
        <v>151801.6</v>
      </c>
    </row>
    <row r="16" ht="18.75" customHeight="1" spans="1:4">
      <c r="A16" s="173"/>
      <c r="B16" s="23"/>
      <c r="C16" s="21" t="s">
        <v>133</v>
      </c>
      <c r="D16" s="23">
        <v>71371.48</v>
      </c>
    </row>
    <row r="17" ht="18.75" customHeight="1" spans="1:4">
      <c r="A17" s="174"/>
      <c r="B17" s="23"/>
      <c r="C17" s="21" t="s">
        <v>134</v>
      </c>
      <c r="D17" s="23"/>
    </row>
    <row r="18" ht="18.75" customHeight="1" spans="1:4">
      <c r="A18" s="174"/>
      <c r="B18" s="23"/>
      <c r="C18" s="21" t="s">
        <v>135</v>
      </c>
      <c r="D18" s="23"/>
    </row>
    <row r="19" ht="18.75" customHeight="1" spans="1:4">
      <c r="A19" s="174"/>
      <c r="B19" s="23"/>
      <c r="C19" s="21" t="s">
        <v>136</v>
      </c>
      <c r="D19" s="23"/>
    </row>
    <row r="20" ht="18.75" customHeight="1" spans="1:4">
      <c r="A20" s="174"/>
      <c r="B20" s="23"/>
      <c r="C20" s="21" t="s">
        <v>137</v>
      </c>
      <c r="D20" s="23"/>
    </row>
    <row r="21" ht="18.75" customHeight="1" spans="1:4">
      <c r="A21" s="174"/>
      <c r="B21" s="23"/>
      <c r="C21" s="21" t="s">
        <v>138</v>
      </c>
      <c r="D21" s="23"/>
    </row>
    <row r="22" ht="18.75" customHeight="1" spans="1:4">
      <c r="A22" s="174"/>
      <c r="B22" s="23"/>
      <c r="C22" s="21" t="s">
        <v>139</v>
      </c>
      <c r="D22" s="23"/>
    </row>
    <row r="23" ht="18.75" customHeight="1" spans="1:4">
      <c r="A23" s="174"/>
      <c r="B23" s="23"/>
      <c r="C23" s="21" t="s">
        <v>140</v>
      </c>
      <c r="D23" s="23"/>
    </row>
    <row r="24" ht="18.75" customHeight="1" spans="1:4">
      <c r="A24" s="174"/>
      <c r="B24" s="23"/>
      <c r="C24" s="21" t="s">
        <v>141</v>
      </c>
      <c r="D24" s="23"/>
    </row>
    <row r="25" ht="18.75" customHeight="1" spans="1:4">
      <c r="A25" s="174"/>
      <c r="B25" s="23"/>
      <c r="C25" s="21" t="s">
        <v>142</v>
      </c>
      <c r="D25" s="23"/>
    </row>
    <row r="26" ht="18.75" customHeight="1" spans="1:4">
      <c r="A26" s="174"/>
      <c r="B26" s="23"/>
      <c r="C26" s="21" t="s">
        <v>143</v>
      </c>
      <c r="D26" s="23">
        <v>113851.2</v>
      </c>
    </row>
    <row r="27" ht="18.75" customHeight="1" spans="1:4">
      <c r="A27" s="172"/>
      <c r="B27" s="23"/>
      <c r="C27" s="21" t="s">
        <v>144</v>
      </c>
      <c r="D27" s="23"/>
    </row>
    <row r="28" ht="18.75" customHeight="1" spans="1:4">
      <c r="A28" s="173"/>
      <c r="B28" s="23"/>
      <c r="C28" s="21" t="s">
        <v>145</v>
      </c>
      <c r="D28" s="23"/>
    </row>
    <row r="29" ht="18.75" customHeight="1" spans="1:4">
      <c r="A29" s="174"/>
      <c r="B29" s="23"/>
      <c r="C29" s="21" t="s">
        <v>146</v>
      </c>
      <c r="D29" s="23"/>
    </row>
    <row r="30" ht="18.75" customHeight="1" spans="1:4">
      <c r="A30" s="174"/>
      <c r="B30" s="23"/>
      <c r="C30" s="21" t="s">
        <v>147</v>
      </c>
      <c r="D30" s="23"/>
    </row>
    <row r="31" ht="18.75" customHeight="1" spans="1:4">
      <c r="A31" s="174"/>
      <c r="B31" s="23"/>
      <c r="C31" s="21" t="s">
        <v>148</v>
      </c>
      <c r="D31" s="23"/>
    </row>
    <row r="32" ht="18.75" customHeight="1" spans="1:4">
      <c r="A32" s="174"/>
      <c r="B32" s="23"/>
      <c r="C32" s="21" t="s">
        <v>149</v>
      </c>
      <c r="D32" s="23"/>
    </row>
    <row r="33" ht="18.75" customHeight="1" spans="1:4">
      <c r="A33" s="174"/>
      <c r="B33" s="23"/>
      <c r="C33" s="21" t="s">
        <v>150</v>
      </c>
      <c r="D33" s="23"/>
    </row>
    <row r="34" ht="18.75" customHeight="1" spans="1:4">
      <c r="A34" s="172"/>
      <c r="B34" s="175"/>
      <c r="C34" s="21" t="s">
        <v>151</v>
      </c>
      <c r="D34" s="175"/>
    </row>
    <row r="35" ht="18.75" customHeight="1" spans="1:4">
      <c r="A35" s="172"/>
      <c r="B35" s="23"/>
      <c r="C35" s="176" t="s">
        <v>152</v>
      </c>
      <c r="D35" s="23"/>
    </row>
    <row r="36" ht="18.75" customHeight="1" spans="1:4">
      <c r="A36" s="173" t="s">
        <v>153</v>
      </c>
      <c r="B36" s="177">
        <v>3545515.88</v>
      </c>
      <c r="C36" s="172" t="s">
        <v>52</v>
      </c>
      <c r="D36" s="177">
        <v>3545515.88</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1"/>
  <sheetViews>
    <sheetView showZeros="0" workbookViewId="0">
      <selection activeCell="F9" sqref="F9"/>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58"/>
      <c r="B1" s="158"/>
      <c r="C1" s="158"/>
      <c r="D1" s="51"/>
      <c r="E1" s="158"/>
      <c r="F1" s="54"/>
      <c r="G1" s="34" t="s">
        <v>154</v>
      </c>
    </row>
    <row r="2" ht="39" customHeight="1" spans="1:7">
      <c r="A2" s="4" t="str">
        <f>"2025"&amp;"年一般公共预算支出预算表（按功能科目分类）"</f>
        <v>2025年一般公共预算支出预算表（按功能科目分类）</v>
      </c>
      <c r="B2" s="104"/>
      <c r="C2" s="104"/>
      <c r="D2" s="104"/>
      <c r="E2" s="104"/>
      <c r="F2" s="104"/>
      <c r="G2" s="104"/>
    </row>
    <row r="3" ht="18.75" customHeight="1" spans="1:7">
      <c r="A3" s="6" t="str">
        <f>"单位名称："&amp;"中国共产党镇康县委员会社会工作部"</f>
        <v>单位名称：中国共产党镇康县委员会社会工作部</v>
      </c>
      <c r="B3" s="159"/>
      <c r="C3" s="51"/>
      <c r="D3" s="51"/>
      <c r="E3" s="51"/>
      <c r="F3" s="54"/>
      <c r="G3" s="34" t="s">
        <v>1</v>
      </c>
    </row>
    <row r="4" ht="18.75" customHeight="1" spans="1:7">
      <c r="A4" s="160" t="s">
        <v>155</v>
      </c>
      <c r="B4" s="161"/>
      <c r="C4" s="105" t="s">
        <v>56</v>
      </c>
      <c r="D4" s="136" t="s">
        <v>75</v>
      </c>
      <c r="E4" s="12"/>
      <c r="F4" s="13"/>
      <c r="G4" s="128" t="s">
        <v>76</v>
      </c>
    </row>
    <row r="5" ht="18.75" customHeight="1" spans="1:7">
      <c r="A5" s="162" t="s">
        <v>73</v>
      </c>
      <c r="B5" s="162" t="s">
        <v>74</v>
      </c>
      <c r="C5" s="29"/>
      <c r="D5" s="151" t="s">
        <v>58</v>
      </c>
      <c r="E5" s="151" t="s">
        <v>156</v>
      </c>
      <c r="F5" s="151" t="s">
        <v>157</v>
      </c>
      <c r="G5" s="93"/>
    </row>
    <row r="6" ht="18.75" customHeight="1" spans="1:7">
      <c r="A6" s="163" t="s">
        <v>158</v>
      </c>
      <c r="B6" s="163" t="s">
        <v>159</v>
      </c>
      <c r="C6" s="163" t="s">
        <v>160</v>
      </c>
      <c r="D6" s="164">
        <v>4</v>
      </c>
      <c r="E6" s="165" t="s">
        <v>161</v>
      </c>
      <c r="F6" s="165" t="s">
        <v>162</v>
      </c>
      <c r="G6" s="163" t="s">
        <v>163</v>
      </c>
    </row>
    <row r="7" ht="18.75" customHeight="1" spans="1:7">
      <c r="A7" s="119" t="s">
        <v>84</v>
      </c>
      <c r="B7" s="119" t="s">
        <v>85</v>
      </c>
      <c r="C7" s="23">
        <v>3208491.6</v>
      </c>
      <c r="D7" s="23">
        <v>1570241.6</v>
      </c>
      <c r="E7" s="23">
        <v>1406323.36</v>
      </c>
      <c r="F7" s="23">
        <v>163918.24</v>
      </c>
      <c r="G7" s="23">
        <v>1638250</v>
      </c>
    </row>
    <row r="8" ht="18.75" customHeight="1" spans="1:7">
      <c r="A8" s="121" t="s">
        <v>86</v>
      </c>
      <c r="B8" s="121" t="s">
        <v>87</v>
      </c>
      <c r="C8" s="23">
        <v>3208491.6</v>
      </c>
      <c r="D8" s="23">
        <v>1570241.6</v>
      </c>
      <c r="E8" s="23">
        <v>1406323.36</v>
      </c>
      <c r="F8" s="23">
        <v>163918.24</v>
      </c>
      <c r="G8" s="23">
        <v>1638250</v>
      </c>
    </row>
    <row r="9" ht="18.75" customHeight="1" spans="1:7">
      <c r="A9" s="166" t="s">
        <v>88</v>
      </c>
      <c r="B9" s="166" t="s">
        <v>89</v>
      </c>
      <c r="C9" s="23">
        <v>1266218.24</v>
      </c>
      <c r="D9" s="23">
        <v>1266218.24</v>
      </c>
      <c r="E9" s="23">
        <v>1102300</v>
      </c>
      <c r="F9" s="23">
        <v>163918.24</v>
      </c>
      <c r="G9" s="23"/>
    </row>
    <row r="10" ht="18.75" customHeight="1" spans="1:7">
      <c r="A10" s="166" t="s">
        <v>90</v>
      </c>
      <c r="B10" s="166" t="s">
        <v>91</v>
      </c>
      <c r="C10" s="23">
        <v>1942273.36</v>
      </c>
      <c r="D10" s="23">
        <v>304023.36</v>
      </c>
      <c r="E10" s="23">
        <v>304023.36</v>
      </c>
      <c r="F10" s="23"/>
      <c r="G10" s="23">
        <v>1638250</v>
      </c>
    </row>
    <row r="11" ht="18.75" customHeight="1" spans="1:7">
      <c r="A11" s="119" t="s">
        <v>92</v>
      </c>
      <c r="B11" s="119" t="s">
        <v>93</v>
      </c>
      <c r="C11" s="23">
        <v>151801.6</v>
      </c>
      <c r="D11" s="23">
        <v>151801.6</v>
      </c>
      <c r="E11" s="23">
        <v>151801.6</v>
      </c>
      <c r="F11" s="23"/>
      <c r="G11" s="23"/>
    </row>
    <row r="12" ht="18.75" customHeight="1" spans="1:7">
      <c r="A12" s="121" t="s">
        <v>94</v>
      </c>
      <c r="B12" s="121" t="s">
        <v>95</v>
      </c>
      <c r="C12" s="23">
        <v>151801.6</v>
      </c>
      <c r="D12" s="23">
        <v>151801.6</v>
      </c>
      <c r="E12" s="23">
        <v>151801.6</v>
      </c>
      <c r="F12" s="23"/>
      <c r="G12" s="23"/>
    </row>
    <row r="13" ht="18.75" customHeight="1" spans="1:7">
      <c r="A13" s="166" t="s">
        <v>96</v>
      </c>
      <c r="B13" s="166" t="s">
        <v>97</v>
      </c>
      <c r="C13" s="23">
        <v>151801.6</v>
      </c>
      <c r="D13" s="23">
        <v>151801.6</v>
      </c>
      <c r="E13" s="23">
        <v>151801.6</v>
      </c>
      <c r="F13" s="23"/>
      <c r="G13" s="23"/>
    </row>
    <row r="14" ht="18.75" customHeight="1" spans="1:7">
      <c r="A14" s="119" t="s">
        <v>100</v>
      </c>
      <c r="B14" s="119" t="s">
        <v>101</v>
      </c>
      <c r="C14" s="23">
        <v>71371.48</v>
      </c>
      <c r="D14" s="23">
        <v>71371.48</v>
      </c>
      <c r="E14" s="23">
        <v>71371.48</v>
      </c>
      <c r="F14" s="23"/>
      <c r="G14" s="23"/>
    </row>
    <row r="15" ht="18.75" customHeight="1" spans="1:7">
      <c r="A15" s="121" t="s">
        <v>102</v>
      </c>
      <c r="B15" s="121" t="s">
        <v>103</v>
      </c>
      <c r="C15" s="23">
        <v>71371.48</v>
      </c>
      <c r="D15" s="23">
        <v>71371.48</v>
      </c>
      <c r="E15" s="23">
        <v>71371.48</v>
      </c>
      <c r="F15" s="23"/>
      <c r="G15" s="23"/>
    </row>
    <row r="16" ht="18.75" customHeight="1" spans="1:7">
      <c r="A16" s="166" t="s">
        <v>104</v>
      </c>
      <c r="B16" s="166" t="s">
        <v>105</v>
      </c>
      <c r="C16" s="23">
        <v>67361.96</v>
      </c>
      <c r="D16" s="23">
        <v>67361.96</v>
      </c>
      <c r="E16" s="23">
        <v>67361.96</v>
      </c>
      <c r="F16" s="23"/>
      <c r="G16" s="23"/>
    </row>
    <row r="17" ht="18.75" customHeight="1" spans="1:7">
      <c r="A17" s="166" t="s">
        <v>108</v>
      </c>
      <c r="B17" s="166" t="s">
        <v>109</v>
      </c>
      <c r="C17" s="23">
        <v>4009.52</v>
      </c>
      <c r="D17" s="23">
        <v>4009.52</v>
      </c>
      <c r="E17" s="23">
        <v>4009.52</v>
      </c>
      <c r="F17" s="23"/>
      <c r="G17" s="23"/>
    </row>
    <row r="18" ht="18.75" customHeight="1" spans="1:7">
      <c r="A18" s="119" t="s">
        <v>110</v>
      </c>
      <c r="B18" s="119" t="s">
        <v>111</v>
      </c>
      <c r="C18" s="23">
        <v>113851.2</v>
      </c>
      <c r="D18" s="23">
        <v>113851.2</v>
      </c>
      <c r="E18" s="23">
        <v>113851.2</v>
      </c>
      <c r="F18" s="23"/>
      <c r="G18" s="23"/>
    </row>
    <row r="19" ht="18.75" customHeight="1" spans="1:7">
      <c r="A19" s="121" t="s">
        <v>112</v>
      </c>
      <c r="B19" s="121" t="s">
        <v>113</v>
      </c>
      <c r="C19" s="23">
        <v>113851.2</v>
      </c>
      <c r="D19" s="23">
        <v>113851.2</v>
      </c>
      <c r="E19" s="23">
        <v>113851.2</v>
      </c>
      <c r="F19" s="23"/>
      <c r="G19" s="23"/>
    </row>
    <row r="20" ht="18.75" customHeight="1" spans="1:7">
      <c r="A20" s="166" t="s">
        <v>114</v>
      </c>
      <c r="B20" s="166" t="s">
        <v>115</v>
      </c>
      <c r="C20" s="23">
        <v>113851.2</v>
      </c>
      <c r="D20" s="23">
        <v>113851.2</v>
      </c>
      <c r="E20" s="23">
        <v>113851.2</v>
      </c>
      <c r="F20" s="23"/>
      <c r="G20" s="23"/>
    </row>
    <row r="21" ht="18.75" customHeight="1" spans="1:7">
      <c r="A21" s="47" t="s">
        <v>56</v>
      </c>
      <c r="B21" s="47"/>
      <c r="C21" s="23">
        <v>3545515.88</v>
      </c>
      <c r="D21" s="23">
        <v>1907265.88</v>
      </c>
      <c r="E21" s="23">
        <v>1743347.64</v>
      </c>
      <c r="F21" s="23">
        <v>163918.24</v>
      </c>
      <c r="G21" s="23">
        <v>1638250</v>
      </c>
    </row>
  </sheetData>
  <mergeCells count="7">
    <mergeCell ref="A2:G2"/>
    <mergeCell ref="A3:E3"/>
    <mergeCell ref="A4:B4"/>
    <mergeCell ref="D4:F4"/>
    <mergeCell ref="A21:B21"/>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Zeros="0" workbookViewId="0">
      <selection activeCell="F17" sqref="F17"/>
    </sheetView>
  </sheetViews>
  <sheetFormatPr defaultColWidth="9.14285714285714" defaultRowHeight="14.25" customHeight="1" outlineLevelCol="6"/>
  <cols>
    <col min="1" max="1" width="23.5714285714286" customWidth="1"/>
    <col min="2" max="7" width="22.847619047619" customWidth="1"/>
  </cols>
  <sheetData>
    <row r="1" ht="15" customHeight="1" spans="1:7">
      <c r="A1" s="146"/>
      <c r="B1" s="147"/>
      <c r="C1" s="147"/>
      <c r="D1" s="148"/>
      <c r="G1" s="149" t="s">
        <v>164</v>
      </c>
    </row>
    <row r="2" ht="39" customHeight="1" spans="1:7">
      <c r="A2" s="134" t="str">
        <f>"2025"&amp;"年“三公”经费支出预算表"</f>
        <v>2025年“三公”经费支出预算表</v>
      </c>
      <c r="B2" s="68"/>
      <c r="C2" s="68"/>
      <c r="D2" s="68"/>
      <c r="E2" s="68"/>
      <c r="F2" s="68"/>
      <c r="G2" s="68"/>
    </row>
    <row r="3" ht="18.75" customHeight="1" spans="1:7">
      <c r="A3" s="36" t="str">
        <f>"单位名称："&amp;"中国共产党镇康县委员会社会工作部"</f>
        <v>单位名称：中国共产党镇康县委员会社会工作部</v>
      </c>
      <c r="B3" s="147"/>
      <c r="C3" s="147"/>
      <c r="D3" s="64"/>
      <c r="E3" s="2"/>
      <c r="G3" s="149" t="s">
        <v>165</v>
      </c>
    </row>
    <row r="4" ht="18.75" customHeight="1" spans="1:7">
      <c r="A4" s="9" t="s">
        <v>166</v>
      </c>
      <c r="B4" s="9" t="s">
        <v>167</v>
      </c>
      <c r="C4" s="27" t="s">
        <v>168</v>
      </c>
      <c r="D4" s="11" t="s">
        <v>169</v>
      </c>
      <c r="E4" s="12"/>
      <c r="F4" s="13"/>
      <c r="G4" s="27" t="s">
        <v>170</v>
      </c>
    </row>
    <row r="5" ht="18.75" customHeight="1" spans="1:7">
      <c r="A5" s="16"/>
      <c r="B5" s="150"/>
      <c r="C5" s="29"/>
      <c r="D5" s="151" t="s">
        <v>58</v>
      </c>
      <c r="E5" s="151" t="s">
        <v>171</v>
      </c>
      <c r="F5" s="151" t="s">
        <v>172</v>
      </c>
      <c r="G5" s="29"/>
    </row>
    <row r="6" ht="18.75" customHeight="1" spans="1:7">
      <c r="A6" s="152" t="s">
        <v>56</v>
      </c>
      <c r="B6" s="153">
        <v>1</v>
      </c>
      <c r="C6" s="154">
        <v>2</v>
      </c>
      <c r="D6" s="155">
        <v>3</v>
      </c>
      <c r="E6" s="155">
        <v>4</v>
      </c>
      <c r="F6" s="155">
        <v>5</v>
      </c>
      <c r="G6" s="154">
        <v>6</v>
      </c>
    </row>
    <row r="7" ht="18.75" customHeight="1" spans="1:7">
      <c r="A7" s="152" t="s">
        <v>56</v>
      </c>
      <c r="B7" s="156">
        <v>6000</v>
      </c>
      <c r="C7" s="156"/>
      <c r="D7" s="156"/>
      <c r="E7" s="156"/>
      <c r="F7" s="156"/>
      <c r="G7" s="156">
        <v>6000</v>
      </c>
    </row>
    <row r="8" ht="18.75" customHeight="1" spans="1:7">
      <c r="A8" s="157" t="s">
        <v>173</v>
      </c>
      <c r="B8" s="156">
        <v>5000</v>
      </c>
      <c r="C8" s="156"/>
      <c r="D8" s="156"/>
      <c r="E8" s="156"/>
      <c r="F8" s="156"/>
      <c r="G8" s="156">
        <v>5000</v>
      </c>
    </row>
    <row r="9" ht="18.75" customHeight="1" spans="1:7">
      <c r="A9" s="157" t="s">
        <v>174</v>
      </c>
      <c r="B9" s="156">
        <v>1000</v>
      </c>
      <c r="C9" s="156"/>
      <c r="D9" s="156"/>
      <c r="E9" s="156"/>
      <c r="F9" s="156"/>
      <c r="G9" s="156">
        <v>1000</v>
      </c>
    </row>
    <row r="10" ht="18.75" customHeight="1" spans="1:7">
      <c r="A10" s="157" t="s">
        <v>175</v>
      </c>
      <c r="B10" s="156"/>
      <c r="C10" s="156"/>
      <c r="D10" s="156"/>
      <c r="E10" s="156"/>
      <c r="F10" s="156"/>
      <c r="G10" s="156"/>
    </row>
    <row r="11" ht="18.75" customHeight="1" spans="1:7">
      <c r="A11" s="157" t="s">
        <v>176</v>
      </c>
      <c r="B11" s="156"/>
      <c r="C11" s="156"/>
      <c r="D11" s="156"/>
      <c r="E11" s="156"/>
      <c r="F11" s="156"/>
      <c r="G11" s="156"/>
    </row>
  </sheetData>
  <mergeCells count="7">
    <mergeCell ref="A2:G2"/>
    <mergeCell ref="A3:D3"/>
    <mergeCell ref="D4:F4"/>
    <mergeCell ref="A4:A6"/>
    <mergeCell ref="B4:B5"/>
    <mergeCell ref="C4:C5"/>
    <mergeCell ref="G4:G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36"/>
  <sheetViews>
    <sheetView showZeros="0" topLeftCell="C5" workbookViewId="0">
      <selection activeCell="I20" sqref="I20"/>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17.5714285714286" customWidth="1"/>
    <col min="6" max="6" width="10.2857142857143" customWidth="1"/>
    <col min="7" max="7" width="23" customWidth="1"/>
    <col min="8" max="21" width="19.847619047619" customWidth="1"/>
    <col min="22" max="23" width="20" customWidth="1"/>
  </cols>
  <sheetData>
    <row r="1" ht="18.75" customHeight="1" spans="2:23">
      <c r="B1" s="132"/>
      <c r="D1" s="133"/>
      <c r="E1" s="133"/>
      <c r="F1" s="133"/>
      <c r="G1" s="133"/>
      <c r="H1" s="65"/>
      <c r="I1" s="65"/>
      <c r="J1" s="65"/>
      <c r="K1" s="65"/>
      <c r="L1" s="65"/>
      <c r="M1" s="65"/>
      <c r="N1" s="2"/>
      <c r="O1" s="2"/>
      <c r="P1" s="2"/>
      <c r="Q1" s="65"/>
      <c r="U1" s="132"/>
      <c r="W1" s="33" t="s">
        <v>177</v>
      </c>
    </row>
    <row r="2" ht="39.75" customHeight="1" spans="1:23">
      <c r="A2" s="134" t="str">
        <f>"2025"&amp;"年部门基本支出预算表"</f>
        <v>2025年部门基本支出预算表</v>
      </c>
      <c r="B2" s="68"/>
      <c r="C2" s="68"/>
      <c r="D2" s="68"/>
      <c r="E2" s="68"/>
      <c r="F2" s="68"/>
      <c r="G2" s="68"/>
      <c r="H2" s="68"/>
      <c r="I2" s="68"/>
      <c r="J2" s="68"/>
      <c r="K2" s="68"/>
      <c r="L2" s="68"/>
      <c r="M2" s="68"/>
      <c r="N2" s="5"/>
      <c r="O2" s="5"/>
      <c r="P2" s="5"/>
      <c r="Q2" s="68"/>
      <c r="R2" s="68"/>
      <c r="S2" s="68"/>
      <c r="T2" s="68"/>
      <c r="U2" s="68"/>
      <c r="V2" s="68"/>
      <c r="W2" s="68"/>
    </row>
    <row r="3" ht="18.75" customHeight="1" spans="1:23">
      <c r="A3" s="6" t="str">
        <f>"单位名称："&amp;"中国共产党镇康县委员会社会工作部"</f>
        <v>单位名称：中国共产党镇康县委员会社会工作部</v>
      </c>
      <c r="B3" s="135"/>
      <c r="C3" s="135"/>
      <c r="D3" s="135"/>
      <c r="E3" s="135"/>
      <c r="F3" s="135"/>
      <c r="G3" s="135"/>
      <c r="H3" s="70"/>
      <c r="I3" s="70"/>
      <c r="J3" s="70"/>
      <c r="K3" s="70"/>
      <c r="L3" s="70"/>
      <c r="M3" s="70"/>
      <c r="N3" s="8"/>
      <c r="O3" s="8"/>
      <c r="P3" s="8"/>
      <c r="Q3" s="70"/>
      <c r="U3" s="132"/>
      <c r="W3" s="33" t="s">
        <v>165</v>
      </c>
    </row>
    <row r="4" ht="18.75" customHeight="1" spans="1:23">
      <c r="A4" s="9" t="s">
        <v>178</v>
      </c>
      <c r="B4" s="9" t="s">
        <v>179</v>
      </c>
      <c r="C4" s="9" t="s">
        <v>180</v>
      </c>
      <c r="D4" s="9" t="s">
        <v>181</v>
      </c>
      <c r="E4" s="9" t="s">
        <v>182</v>
      </c>
      <c r="F4" s="9" t="s">
        <v>183</v>
      </c>
      <c r="G4" s="9" t="s">
        <v>184</v>
      </c>
      <c r="H4" s="136" t="s">
        <v>185</v>
      </c>
      <c r="I4" s="88" t="s">
        <v>185</v>
      </c>
      <c r="J4" s="88"/>
      <c r="K4" s="88"/>
      <c r="L4" s="88"/>
      <c r="M4" s="88"/>
      <c r="N4" s="12"/>
      <c r="O4" s="12"/>
      <c r="P4" s="12"/>
      <c r="Q4" s="73" t="s">
        <v>62</v>
      </c>
      <c r="R4" s="88" t="s">
        <v>78</v>
      </c>
      <c r="S4" s="88"/>
      <c r="T4" s="88"/>
      <c r="U4" s="88"/>
      <c r="V4" s="88"/>
      <c r="W4" s="143"/>
    </row>
    <row r="5" ht="18.75" customHeight="1" spans="1:23">
      <c r="A5" s="14"/>
      <c r="B5" s="130"/>
      <c r="C5" s="14"/>
      <c r="D5" s="14"/>
      <c r="E5" s="14"/>
      <c r="F5" s="14"/>
      <c r="G5" s="14"/>
      <c r="H5" s="105" t="s">
        <v>186</v>
      </c>
      <c r="I5" s="136" t="s">
        <v>59</v>
      </c>
      <c r="J5" s="88"/>
      <c r="K5" s="88"/>
      <c r="L5" s="88"/>
      <c r="M5" s="143"/>
      <c r="N5" s="11" t="s">
        <v>187</v>
      </c>
      <c r="O5" s="12"/>
      <c r="P5" s="13"/>
      <c r="Q5" s="9" t="s">
        <v>62</v>
      </c>
      <c r="R5" s="136" t="s">
        <v>78</v>
      </c>
      <c r="S5" s="73" t="s">
        <v>65</v>
      </c>
      <c r="T5" s="88" t="s">
        <v>78</v>
      </c>
      <c r="U5" s="73" t="s">
        <v>67</v>
      </c>
      <c r="V5" s="73" t="s">
        <v>68</v>
      </c>
      <c r="W5" s="145" t="s">
        <v>69</v>
      </c>
    </row>
    <row r="6" ht="18.75" customHeight="1" spans="1:23">
      <c r="A6" s="28"/>
      <c r="B6" s="28"/>
      <c r="C6" s="28"/>
      <c r="D6" s="28"/>
      <c r="E6" s="28"/>
      <c r="F6" s="28"/>
      <c r="G6" s="28"/>
      <c r="H6" s="28"/>
      <c r="I6" s="144" t="s">
        <v>188</v>
      </c>
      <c r="J6" s="9" t="s">
        <v>189</v>
      </c>
      <c r="K6" s="9" t="s">
        <v>190</v>
      </c>
      <c r="L6" s="9" t="s">
        <v>191</v>
      </c>
      <c r="M6" s="9" t="s">
        <v>192</v>
      </c>
      <c r="N6" s="9" t="s">
        <v>59</v>
      </c>
      <c r="O6" s="9" t="s">
        <v>60</v>
      </c>
      <c r="P6" s="9" t="s">
        <v>61</v>
      </c>
      <c r="Q6" s="28"/>
      <c r="R6" s="9" t="s">
        <v>58</v>
      </c>
      <c r="S6" s="9" t="s">
        <v>65</v>
      </c>
      <c r="T6" s="9" t="s">
        <v>193</v>
      </c>
      <c r="U6" s="9" t="s">
        <v>67</v>
      </c>
      <c r="V6" s="9" t="s">
        <v>68</v>
      </c>
      <c r="W6" s="9" t="s">
        <v>69</v>
      </c>
    </row>
    <row r="7" ht="18.75" customHeight="1" spans="1:23">
      <c r="A7" s="108"/>
      <c r="B7" s="108"/>
      <c r="C7" s="108"/>
      <c r="D7" s="108"/>
      <c r="E7" s="108"/>
      <c r="F7" s="108"/>
      <c r="G7" s="108"/>
      <c r="H7" s="108"/>
      <c r="I7" s="92"/>
      <c r="J7" s="16" t="s">
        <v>194</v>
      </c>
      <c r="K7" s="16" t="s">
        <v>190</v>
      </c>
      <c r="L7" s="16" t="s">
        <v>191</v>
      </c>
      <c r="M7" s="16" t="s">
        <v>192</v>
      </c>
      <c r="N7" s="16" t="s">
        <v>190</v>
      </c>
      <c r="O7" s="16" t="s">
        <v>191</v>
      </c>
      <c r="P7" s="16" t="s">
        <v>192</v>
      </c>
      <c r="Q7" s="16" t="s">
        <v>62</v>
      </c>
      <c r="R7" s="16" t="s">
        <v>58</v>
      </c>
      <c r="S7" s="16" t="s">
        <v>65</v>
      </c>
      <c r="T7" s="16" t="s">
        <v>193</v>
      </c>
      <c r="U7" s="16" t="s">
        <v>67</v>
      </c>
      <c r="V7" s="16" t="s">
        <v>68</v>
      </c>
      <c r="W7" s="16" t="s">
        <v>69</v>
      </c>
    </row>
    <row r="8" ht="18.75" customHeight="1" spans="1:23">
      <c r="A8" s="137">
        <v>1</v>
      </c>
      <c r="B8" s="137">
        <v>2</v>
      </c>
      <c r="C8" s="137">
        <v>3</v>
      </c>
      <c r="D8" s="137">
        <v>4</v>
      </c>
      <c r="E8" s="137">
        <v>5</v>
      </c>
      <c r="F8" s="137">
        <v>6</v>
      </c>
      <c r="G8" s="137">
        <v>7</v>
      </c>
      <c r="H8" s="137">
        <v>8</v>
      </c>
      <c r="I8" s="137">
        <v>9</v>
      </c>
      <c r="J8" s="137">
        <v>10</v>
      </c>
      <c r="K8" s="137">
        <v>11</v>
      </c>
      <c r="L8" s="137">
        <v>12</v>
      </c>
      <c r="M8" s="137">
        <v>13</v>
      </c>
      <c r="N8" s="137">
        <v>14</v>
      </c>
      <c r="O8" s="137">
        <v>15</v>
      </c>
      <c r="P8" s="137">
        <v>16</v>
      </c>
      <c r="Q8" s="137">
        <v>17</v>
      </c>
      <c r="R8" s="137">
        <v>18</v>
      </c>
      <c r="S8" s="137">
        <v>19</v>
      </c>
      <c r="T8" s="137">
        <v>20</v>
      </c>
      <c r="U8" s="137">
        <v>21</v>
      </c>
      <c r="V8" s="137">
        <v>22</v>
      </c>
      <c r="W8" s="137">
        <v>23</v>
      </c>
    </row>
    <row r="9" ht="18.75" customHeight="1" spans="1:23">
      <c r="A9" s="138" t="s">
        <v>71</v>
      </c>
      <c r="B9" s="138"/>
      <c r="C9" s="138"/>
      <c r="D9" s="138"/>
      <c r="E9" s="138"/>
      <c r="F9" s="138"/>
      <c r="G9" s="138"/>
      <c r="H9" s="23">
        <v>1907265.88</v>
      </c>
      <c r="I9" s="23">
        <v>1907265.88</v>
      </c>
      <c r="J9" s="23"/>
      <c r="K9" s="23"/>
      <c r="L9" s="23">
        <v>1907265.88</v>
      </c>
      <c r="M9" s="23"/>
      <c r="N9" s="23"/>
      <c r="O9" s="23"/>
      <c r="P9" s="23"/>
      <c r="Q9" s="23"/>
      <c r="R9" s="23"/>
      <c r="S9" s="23"/>
      <c r="T9" s="23"/>
      <c r="U9" s="23"/>
      <c r="V9" s="23"/>
      <c r="W9" s="23"/>
    </row>
    <row r="10" ht="18.75" customHeight="1" spans="1:23">
      <c r="A10" s="139" t="s">
        <v>71</v>
      </c>
      <c r="B10" s="20"/>
      <c r="C10" s="20"/>
      <c r="D10" s="20"/>
      <c r="E10" s="20"/>
      <c r="F10" s="20"/>
      <c r="G10" s="20"/>
      <c r="H10" s="23">
        <v>1907265.88</v>
      </c>
      <c r="I10" s="23">
        <v>1907265.88</v>
      </c>
      <c r="J10" s="23"/>
      <c r="K10" s="23"/>
      <c r="L10" s="23">
        <v>1907265.88</v>
      </c>
      <c r="M10" s="23"/>
      <c r="N10" s="23"/>
      <c r="O10" s="23"/>
      <c r="P10" s="23"/>
      <c r="Q10" s="23"/>
      <c r="R10" s="23"/>
      <c r="S10" s="23"/>
      <c r="T10" s="23"/>
      <c r="U10" s="23"/>
      <c r="V10" s="23"/>
      <c r="W10" s="23"/>
    </row>
    <row r="11" s="131" customFormat="1" ht="18.75" customHeight="1" spans="1:23">
      <c r="A11" s="140"/>
      <c r="B11" s="141" t="s">
        <v>195</v>
      </c>
      <c r="C11" s="141" t="s">
        <v>196</v>
      </c>
      <c r="D11" s="141" t="s">
        <v>88</v>
      </c>
      <c r="E11" s="141" t="s">
        <v>89</v>
      </c>
      <c r="F11" s="141" t="s">
        <v>197</v>
      </c>
      <c r="G11" s="141" t="s">
        <v>198</v>
      </c>
      <c r="H11" s="142">
        <v>371712</v>
      </c>
      <c r="I11" s="142">
        <v>371712</v>
      </c>
      <c r="J11" s="142"/>
      <c r="K11" s="142"/>
      <c r="L11" s="142">
        <v>371712</v>
      </c>
      <c r="M11" s="142"/>
      <c r="N11" s="142"/>
      <c r="O11" s="142"/>
      <c r="P11" s="142"/>
      <c r="Q11" s="142"/>
      <c r="R11" s="142"/>
      <c r="S11" s="142"/>
      <c r="T11" s="142"/>
      <c r="U11" s="142"/>
      <c r="V11" s="142"/>
      <c r="W11" s="142"/>
    </row>
    <row r="12" s="131" customFormat="1" ht="18.75" customHeight="1" spans="1:23">
      <c r="A12" s="140"/>
      <c r="B12" s="141" t="s">
        <v>195</v>
      </c>
      <c r="C12" s="141" t="s">
        <v>196</v>
      </c>
      <c r="D12" s="141" t="s">
        <v>88</v>
      </c>
      <c r="E12" s="141" t="s">
        <v>89</v>
      </c>
      <c r="F12" s="141" t="s">
        <v>199</v>
      </c>
      <c r="G12" s="141" t="s">
        <v>200</v>
      </c>
      <c r="H12" s="142">
        <v>399852</v>
      </c>
      <c r="I12" s="142">
        <v>399852</v>
      </c>
      <c r="J12" s="142"/>
      <c r="K12" s="142"/>
      <c r="L12" s="142">
        <v>399852</v>
      </c>
      <c r="M12" s="142"/>
      <c r="N12" s="142"/>
      <c r="O12" s="142"/>
      <c r="P12" s="142"/>
      <c r="Q12" s="142"/>
      <c r="R12" s="142"/>
      <c r="S12" s="142"/>
      <c r="T12" s="142"/>
      <c r="U12" s="142"/>
      <c r="V12" s="142"/>
      <c r="W12" s="142"/>
    </row>
    <row r="13" s="131" customFormat="1" ht="18.75" customHeight="1" spans="1:23">
      <c r="A13" s="140"/>
      <c r="B13" s="141" t="s">
        <v>195</v>
      </c>
      <c r="C13" s="141" t="s">
        <v>196</v>
      </c>
      <c r="D13" s="141" t="s">
        <v>88</v>
      </c>
      <c r="E13" s="141" t="s">
        <v>89</v>
      </c>
      <c r="F13" s="141" t="s">
        <v>199</v>
      </c>
      <c r="G13" s="141" t="s">
        <v>200</v>
      </c>
      <c r="H13" s="142">
        <v>93000</v>
      </c>
      <c r="I13" s="142">
        <v>93000</v>
      </c>
      <c r="J13" s="142"/>
      <c r="K13" s="142"/>
      <c r="L13" s="142">
        <v>93000</v>
      </c>
      <c r="M13" s="142"/>
      <c r="N13" s="142"/>
      <c r="O13" s="142"/>
      <c r="P13" s="142"/>
      <c r="Q13" s="142"/>
      <c r="R13" s="142"/>
      <c r="S13" s="142"/>
      <c r="T13" s="142"/>
      <c r="U13" s="142"/>
      <c r="V13" s="142"/>
      <c r="W13" s="142"/>
    </row>
    <row r="14" s="131" customFormat="1" ht="18.75" customHeight="1" spans="1:23">
      <c r="A14" s="140"/>
      <c r="B14" s="141" t="s">
        <v>195</v>
      </c>
      <c r="C14" s="141" t="s">
        <v>196</v>
      </c>
      <c r="D14" s="141" t="s">
        <v>88</v>
      </c>
      <c r="E14" s="141" t="s">
        <v>89</v>
      </c>
      <c r="F14" s="141" t="s">
        <v>201</v>
      </c>
      <c r="G14" s="141" t="s">
        <v>202</v>
      </c>
      <c r="H14" s="142">
        <v>4500</v>
      </c>
      <c r="I14" s="142">
        <v>4500</v>
      </c>
      <c r="J14" s="142"/>
      <c r="K14" s="142"/>
      <c r="L14" s="142">
        <v>4500</v>
      </c>
      <c r="M14" s="142"/>
      <c r="N14" s="142"/>
      <c r="O14" s="142"/>
      <c r="P14" s="142"/>
      <c r="Q14" s="142"/>
      <c r="R14" s="142"/>
      <c r="S14" s="142"/>
      <c r="T14" s="142"/>
      <c r="U14" s="142"/>
      <c r="V14" s="142"/>
      <c r="W14" s="142"/>
    </row>
    <row r="15" s="131" customFormat="1" ht="18.75" customHeight="1" spans="1:23">
      <c r="A15" s="140"/>
      <c r="B15" s="141" t="s">
        <v>195</v>
      </c>
      <c r="C15" s="141" t="s">
        <v>196</v>
      </c>
      <c r="D15" s="141" t="s">
        <v>88</v>
      </c>
      <c r="E15" s="141" t="s">
        <v>89</v>
      </c>
      <c r="F15" s="141" t="s">
        <v>201</v>
      </c>
      <c r="G15" s="141" t="s">
        <v>202</v>
      </c>
      <c r="H15" s="142">
        <v>30976</v>
      </c>
      <c r="I15" s="142">
        <v>30976</v>
      </c>
      <c r="J15" s="142"/>
      <c r="K15" s="142"/>
      <c r="L15" s="142">
        <v>30976</v>
      </c>
      <c r="M15" s="142"/>
      <c r="N15" s="142"/>
      <c r="O15" s="142"/>
      <c r="P15" s="142"/>
      <c r="Q15" s="142"/>
      <c r="R15" s="142"/>
      <c r="S15" s="142"/>
      <c r="T15" s="142"/>
      <c r="U15" s="142"/>
      <c r="V15" s="142"/>
      <c r="W15" s="142"/>
    </row>
    <row r="16" s="131" customFormat="1" ht="18.75" customHeight="1" spans="1:23">
      <c r="A16" s="140"/>
      <c r="B16" s="141" t="s">
        <v>203</v>
      </c>
      <c r="C16" s="141" t="s">
        <v>204</v>
      </c>
      <c r="D16" s="141" t="s">
        <v>88</v>
      </c>
      <c r="E16" s="141" t="s">
        <v>89</v>
      </c>
      <c r="F16" s="141" t="s">
        <v>201</v>
      </c>
      <c r="G16" s="141" t="s">
        <v>202</v>
      </c>
      <c r="H16" s="142">
        <v>154680</v>
      </c>
      <c r="I16" s="142">
        <v>154680</v>
      </c>
      <c r="J16" s="142"/>
      <c r="K16" s="142"/>
      <c r="L16" s="142">
        <v>154680</v>
      </c>
      <c r="M16" s="142"/>
      <c r="N16" s="142"/>
      <c r="O16" s="142"/>
      <c r="P16" s="142"/>
      <c r="Q16" s="142"/>
      <c r="R16" s="142"/>
      <c r="S16" s="142"/>
      <c r="T16" s="142"/>
      <c r="U16" s="142"/>
      <c r="V16" s="142"/>
      <c r="W16" s="142"/>
    </row>
    <row r="17" s="131" customFormat="1" ht="18.75" customHeight="1" spans="1:23">
      <c r="A17" s="140"/>
      <c r="B17" s="141" t="s">
        <v>205</v>
      </c>
      <c r="C17" s="141" t="s">
        <v>206</v>
      </c>
      <c r="D17" s="141" t="s">
        <v>96</v>
      </c>
      <c r="E17" s="141" t="s">
        <v>97</v>
      </c>
      <c r="F17" s="141" t="s">
        <v>207</v>
      </c>
      <c r="G17" s="141" t="s">
        <v>208</v>
      </c>
      <c r="H17" s="142">
        <v>151801.6</v>
      </c>
      <c r="I17" s="142">
        <v>151801.6</v>
      </c>
      <c r="J17" s="142"/>
      <c r="K17" s="142"/>
      <c r="L17" s="142">
        <v>151801.6</v>
      </c>
      <c r="M17" s="142"/>
      <c r="N17" s="142"/>
      <c r="O17" s="142"/>
      <c r="P17" s="142"/>
      <c r="Q17" s="142"/>
      <c r="R17" s="142"/>
      <c r="S17" s="142"/>
      <c r="T17" s="142"/>
      <c r="U17" s="142"/>
      <c r="V17" s="142"/>
      <c r="W17" s="142"/>
    </row>
    <row r="18" s="131" customFormat="1" ht="18.75" customHeight="1" spans="1:23">
      <c r="A18" s="140"/>
      <c r="B18" s="141" t="s">
        <v>205</v>
      </c>
      <c r="C18" s="141" t="s">
        <v>206</v>
      </c>
      <c r="D18" s="141" t="s">
        <v>98</v>
      </c>
      <c r="E18" s="141" t="s">
        <v>99</v>
      </c>
      <c r="F18" s="141" t="s">
        <v>209</v>
      </c>
      <c r="G18" s="141" t="s">
        <v>210</v>
      </c>
      <c r="H18" s="142"/>
      <c r="I18" s="142"/>
      <c r="J18" s="142"/>
      <c r="K18" s="142"/>
      <c r="L18" s="142"/>
      <c r="M18" s="142"/>
      <c r="N18" s="142"/>
      <c r="O18" s="142"/>
      <c r="P18" s="142"/>
      <c r="Q18" s="142"/>
      <c r="R18" s="142"/>
      <c r="S18" s="142"/>
      <c r="T18" s="142"/>
      <c r="U18" s="142"/>
      <c r="V18" s="142"/>
      <c r="W18" s="142"/>
    </row>
    <row r="19" s="131" customFormat="1" ht="18.75" customHeight="1" spans="1:23">
      <c r="A19" s="140"/>
      <c r="B19" s="141" t="s">
        <v>205</v>
      </c>
      <c r="C19" s="141" t="s">
        <v>206</v>
      </c>
      <c r="D19" s="141" t="s">
        <v>104</v>
      </c>
      <c r="E19" s="141" t="s">
        <v>105</v>
      </c>
      <c r="F19" s="141" t="s">
        <v>211</v>
      </c>
      <c r="G19" s="141" t="s">
        <v>212</v>
      </c>
      <c r="H19" s="142">
        <v>67361.96</v>
      </c>
      <c r="I19" s="142">
        <v>67361.96</v>
      </c>
      <c r="J19" s="142"/>
      <c r="K19" s="142"/>
      <c r="L19" s="142">
        <v>67361.96</v>
      </c>
      <c r="M19" s="142"/>
      <c r="N19" s="142"/>
      <c r="O19" s="142"/>
      <c r="P19" s="142"/>
      <c r="Q19" s="142"/>
      <c r="R19" s="142"/>
      <c r="S19" s="142"/>
      <c r="T19" s="142"/>
      <c r="U19" s="142"/>
      <c r="V19" s="142"/>
      <c r="W19" s="142"/>
    </row>
    <row r="20" s="131" customFormat="1" ht="18.75" customHeight="1" spans="1:23">
      <c r="A20" s="140"/>
      <c r="B20" s="141" t="s">
        <v>205</v>
      </c>
      <c r="C20" s="141" t="s">
        <v>206</v>
      </c>
      <c r="D20" s="141" t="s">
        <v>106</v>
      </c>
      <c r="E20" s="141" t="s">
        <v>107</v>
      </c>
      <c r="F20" s="141" t="s">
        <v>211</v>
      </c>
      <c r="G20" s="141" t="s">
        <v>212</v>
      </c>
      <c r="H20" s="142"/>
      <c r="I20" s="142"/>
      <c r="J20" s="142"/>
      <c r="K20" s="142"/>
      <c r="L20" s="142"/>
      <c r="M20" s="142"/>
      <c r="N20" s="142"/>
      <c r="O20" s="142"/>
      <c r="P20" s="142"/>
      <c r="Q20" s="142"/>
      <c r="R20" s="142"/>
      <c r="S20" s="142"/>
      <c r="T20" s="142"/>
      <c r="U20" s="142"/>
      <c r="V20" s="142"/>
      <c r="W20" s="142"/>
    </row>
    <row r="21" s="131" customFormat="1" ht="18.75" customHeight="1" spans="1:23">
      <c r="A21" s="140"/>
      <c r="B21" s="141" t="s">
        <v>205</v>
      </c>
      <c r="C21" s="141" t="s">
        <v>206</v>
      </c>
      <c r="D21" s="141" t="s">
        <v>108</v>
      </c>
      <c r="E21" s="141" t="s">
        <v>109</v>
      </c>
      <c r="F21" s="141" t="s">
        <v>213</v>
      </c>
      <c r="G21" s="141" t="s">
        <v>214</v>
      </c>
      <c r="H21" s="142">
        <v>2112</v>
      </c>
      <c r="I21" s="142">
        <v>2112</v>
      </c>
      <c r="J21" s="142"/>
      <c r="K21" s="142"/>
      <c r="L21" s="142">
        <v>2112</v>
      </c>
      <c r="M21" s="142"/>
      <c r="N21" s="142"/>
      <c r="O21" s="142"/>
      <c r="P21" s="142"/>
      <c r="Q21" s="142"/>
      <c r="R21" s="142"/>
      <c r="S21" s="142"/>
      <c r="T21" s="142"/>
      <c r="U21" s="142"/>
      <c r="V21" s="142"/>
      <c r="W21" s="142"/>
    </row>
    <row r="22" s="131" customFormat="1" ht="18.75" customHeight="1" spans="1:23">
      <c r="A22" s="140"/>
      <c r="B22" s="141" t="s">
        <v>205</v>
      </c>
      <c r="C22" s="141" t="s">
        <v>206</v>
      </c>
      <c r="D22" s="141" t="s">
        <v>108</v>
      </c>
      <c r="E22" s="141" t="s">
        <v>109</v>
      </c>
      <c r="F22" s="141" t="s">
        <v>213</v>
      </c>
      <c r="G22" s="141" t="s">
        <v>214</v>
      </c>
      <c r="H22" s="142">
        <v>1897.52</v>
      </c>
      <c r="I22" s="142">
        <v>1897.52</v>
      </c>
      <c r="J22" s="142"/>
      <c r="K22" s="142"/>
      <c r="L22" s="142">
        <v>1897.52</v>
      </c>
      <c r="M22" s="142"/>
      <c r="N22" s="142"/>
      <c r="O22" s="142"/>
      <c r="P22" s="142"/>
      <c r="Q22" s="142"/>
      <c r="R22" s="142"/>
      <c r="S22" s="142"/>
      <c r="T22" s="142"/>
      <c r="U22" s="142"/>
      <c r="V22" s="142"/>
      <c r="W22" s="142"/>
    </row>
    <row r="23" s="131" customFormat="1" ht="18.75" customHeight="1" spans="1:23">
      <c r="A23" s="140"/>
      <c r="B23" s="141" t="s">
        <v>215</v>
      </c>
      <c r="C23" s="141" t="s">
        <v>115</v>
      </c>
      <c r="D23" s="141" t="s">
        <v>114</v>
      </c>
      <c r="E23" s="141" t="s">
        <v>115</v>
      </c>
      <c r="F23" s="141" t="s">
        <v>216</v>
      </c>
      <c r="G23" s="141" t="s">
        <v>115</v>
      </c>
      <c r="H23" s="142"/>
      <c r="I23" s="142"/>
      <c r="J23" s="142"/>
      <c r="K23" s="142"/>
      <c r="L23" s="142"/>
      <c r="M23" s="142"/>
      <c r="N23" s="142"/>
      <c r="O23" s="142"/>
      <c r="P23" s="142"/>
      <c r="Q23" s="142"/>
      <c r="R23" s="142"/>
      <c r="S23" s="142"/>
      <c r="T23" s="142"/>
      <c r="U23" s="142"/>
      <c r="V23" s="142"/>
      <c r="W23" s="142"/>
    </row>
    <row r="24" s="131" customFormat="1" ht="18.75" customHeight="1" spans="1:23">
      <c r="A24" s="140"/>
      <c r="B24" s="141" t="s">
        <v>215</v>
      </c>
      <c r="C24" s="141" t="s">
        <v>115</v>
      </c>
      <c r="D24" s="141" t="s">
        <v>114</v>
      </c>
      <c r="E24" s="141" t="s">
        <v>115</v>
      </c>
      <c r="F24" s="141" t="s">
        <v>216</v>
      </c>
      <c r="G24" s="141" t="s">
        <v>115</v>
      </c>
      <c r="H24" s="142">
        <v>113851.2</v>
      </c>
      <c r="I24" s="142">
        <v>113851.2</v>
      </c>
      <c r="J24" s="142"/>
      <c r="K24" s="142"/>
      <c r="L24" s="142">
        <v>113851.2</v>
      </c>
      <c r="M24" s="142"/>
      <c r="N24" s="142"/>
      <c r="O24" s="142"/>
      <c r="P24" s="142"/>
      <c r="Q24" s="142"/>
      <c r="R24" s="142"/>
      <c r="S24" s="142"/>
      <c r="T24" s="142"/>
      <c r="U24" s="142"/>
      <c r="V24" s="142"/>
      <c r="W24" s="142"/>
    </row>
    <row r="25" s="131" customFormat="1" ht="18.75" customHeight="1" spans="1:23">
      <c r="A25" s="140"/>
      <c r="B25" s="141" t="s">
        <v>217</v>
      </c>
      <c r="C25" s="141" t="s">
        <v>218</v>
      </c>
      <c r="D25" s="141" t="s">
        <v>88</v>
      </c>
      <c r="E25" s="141" t="s">
        <v>89</v>
      </c>
      <c r="F25" s="141" t="s">
        <v>219</v>
      </c>
      <c r="G25" s="141" t="s">
        <v>220</v>
      </c>
      <c r="H25" s="142">
        <v>42480</v>
      </c>
      <c r="I25" s="142">
        <v>42480</v>
      </c>
      <c r="J25" s="142"/>
      <c r="K25" s="142"/>
      <c r="L25" s="142">
        <v>42480</v>
      </c>
      <c r="M25" s="142"/>
      <c r="N25" s="142"/>
      <c r="O25" s="142"/>
      <c r="P25" s="142"/>
      <c r="Q25" s="142"/>
      <c r="R25" s="142"/>
      <c r="S25" s="142"/>
      <c r="T25" s="142"/>
      <c r="U25" s="142"/>
      <c r="V25" s="142"/>
      <c r="W25" s="142"/>
    </row>
    <row r="26" s="131" customFormat="1" ht="18.75" customHeight="1" spans="1:23">
      <c r="A26" s="140"/>
      <c r="B26" s="141" t="s">
        <v>217</v>
      </c>
      <c r="C26" s="141" t="s">
        <v>218</v>
      </c>
      <c r="D26" s="141" t="s">
        <v>88</v>
      </c>
      <c r="E26" s="141" t="s">
        <v>89</v>
      </c>
      <c r="F26" s="141" t="s">
        <v>219</v>
      </c>
      <c r="G26" s="141" t="s">
        <v>220</v>
      </c>
      <c r="H26" s="142">
        <v>5100</v>
      </c>
      <c r="I26" s="142">
        <v>5100</v>
      </c>
      <c r="J26" s="142"/>
      <c r="K26" s="142"/>
      <c r="L26" s="142">
        <v>5100</v>
      </c>
      <c r="M26" s="142"/>
      <c r="N26" s="142"/>
      <c r="O26" s="142"/>
      <c r="P26" s="142"/>
      <c r="Q26" s="142"/>
      <c r="R26" s="142"/>
      <c r="S26" s="142"/>
      <c r="T26" s="142"/>
      <c r="U26" s="142"/>
      <c r="V26" s="142"/>
      <c r="W26" s="142"/>
    </row>
    <row r="27" s="131" customFormat="1" ht="18.75" customHeight="1" spans="1:23">
      <c r="A27" s="140"/>
      <c r="B27" s="141" t="s">
        <v>217</v>
      </c>
      <c r="C27" s="141" t="s">
        <v>218</v>
      </c>
      <c r="D27" s="141" t="s">
        <v>88</v>
      </c>
      <c r="E27" s="141" t="s">
        <v>89</v>
      </c>
      <c r="F27" s="141" t="s">
        <v>219</v>
      </c>
      <c r="G27" s="141" t="s">
        <v>220</v>
      </c>
      <c r="H27" s="142"/>
      <c r="I27" s="142"/>
      <c r="J27" s="142"/>
      <c r="K27" s="142"/>
      <c r="L27" s="142"/>
      <c r="M27" s="142"/>
      <c r="N27" s="142"/>
      <c r="O27" s="142"/>
      <c r="P27" s="142"/>
      <c r="Q27" s="142"/>
      <c r="R27" s="142"/>
      <c r="S27" s="142"/>
      <c r="T27" s="142"/>
      <c r="U27" s="142"/>
      <c r="V27" s="142"/>
      <c r="W27" s="142"/>
    </row>
    <row r="28" s="131" customFormat="1" ht="18.75" customHeight="1" spans="1:23">
      <c r="A28" s="140"/>
      <c r="B28" s="141" t="s">
        <v>221</v>
      </c>
      <c r="C28" s="141" t="s">
        <v>222</v>
      </c>
      <c r="D28" s="141" t="s">
        <v>88</v>
      </c>
      <c r="E28" s="141" t="s">
        <v>89</v>
      </c>
      <c r="F28" s="141" t="s">
        <v>223</v>
      </c>
      <c r="G28" s="141" t="s">
        <v>224</v>
      </c>
      <c r="H28" s="142">
        <v>1000</v>
      </c>
      <c r="I28" s="142">
        <v>1000</v>
      </c>
      <c r="J28" s="142"/>
      <c r="K28" s="142"/>
      <c r="L28" s="142">
        <v>1000</v>
      </c>
      <c r="M28" s="142"/>
      <c r="N28" s="142"/>
      <c r="O28" s="142"/>
      <c r="P28" s="142"/>
      <c r="Q28" s="142"/>
      <c r="R28" s="142"/>
      <c r="S28" s="142"/>
      <c r="T28" s="142"/>
      <c r="U28" s="142"/>
      <c r="V28" s="142"/>
      <c r="W28" s="142"/>
    </row>
    <row r="29" s="131" customFormat="1" ht="18.75" customHeight="1" spans="1:23">
      <c r="A29" s="140"/>
      <c r="B29" s="141" t="s">
        <v>225</v>
      </c>
      <c r="C29" s="141" t="s">
        <v>226</v>
      </c>
      <c r="D29" s="141" t="s">
        <v>88</v>
      </c>
      <c r="E29" s="141" t="s">
        <v>89</v>
      </c>
      <c r="F29" s="141" t="s">
        <v>227</v>
      </c>
      <c r="G29" s="141" t="s">
        <v>170</v>
      </c>
      <c r="H29" s="142">
        <v>1000</v>
      </c>
      <c r="I29" s="142">
        <v>1000</v>
      </c>
      <c r="J29" s="142"/>
      <c r="K29" s="142"/>
      <c r="L29" s="142">
        <v>1000</v>
      </c>
      <c r="M29" s="142"/>
      <c r="N29" s="142"/>
      <c r="O29" s="142"/>
      <c r="P29" s="142"/>
      <c r="Q29" s="142"/>
      <c r="R29" s="142"/>
      <c r="S29" s="142"/>
      <c r="T29" s="142"/>
      <c r="U29" s="142"/>
      <c r="V29" s="142"/>
      <c r="W29" s="142"/>
    </row>
    <row r="30" s="131" customFormat="1" ht="18.75" customHeight="1" spans="1:23">
      <c r="A30" s="140"/>
      <c r="B30" s="141" t="s">
        <v>221</v>
      </c>
      <c r="C30" s="141" t="s">
        <v>222</v>
      </c>
      <c r="D30" s="141" t="s">
        <v>88</v>
      </c>
      <c r="E30" s="141" t="s">
        <v>89</v>
      </c>
      <c r="F30" s="141" t="s">
        <v>228</v>
      </c>
      <c r="G30" s="141" t="s">
        <v>229</v>
      </c>
      <c r="H30" s="142">
        <v>31840</v>
      </c>
      <c r="I30" s="142">
        <v>31840</v>
      </c>
      <c r="J30" s="142"/>
      <c r="K30" s="142"/>
      <c r="L30" s="142">
        <v>31840</v>
      </c>
      <c r="M30" s="142"/>
      <c r="N30" s="142"/>
      <c r="O30" s="142"/>
      <c r="P30" s="142"/>
      <c r="Q30" s="142"/>
      <c r="R30" s="142"/>
      <c r="S30" s="142"/>
      <c r="T30" s="142"/>
      <c r="U30" s="142"/>
      <c r="V30" s="142"/>
      <c r="W30" s="142"/>
    </row>
    <row r="31" s="131" customFormat="1" ht="18.75" customHeight="1" spans="1:23">
      <c r="A31" s="140"/>
      <c r="B31" s="141" t="s">
        <v>230</v>
      </c>
      <c r="C31" s="141" t="s">
        <v>231</v>
      </c>
      <c r="D31" s="141" t="s">
        <v>88</v>
      </c>
      <c r="E31" s="141" t="s">
        <v>89</v>
      </c>
      <c r="F31" s="141" t="s">
        <v>232</v>
      </c>
      <c r="G31" s="141" t="s">
        <v>231</v>
      </c>
      <c r="H31" s="142">
        <v>7434.24</v>
      </c>
      <c r="I31" s="142">
        <v>7434.24</v>
      </c>
      <c r="J31" s="142"/>
      <c r="K31" s="142"/>
      <c r="L31" s="142">
        <v>7434.24</v>
      </c>
      <c r="M31" s="142"/>
      <c r="N31" s="142"/>
      <c r="O31" s="142"/>
      <c r="P31" s="142"/>
      <c r="Q31" s="142"/>
      <c r="R31" s="142"/>
      <c r="S31" s="142"/>
      <c r="T31" s="142"/>
      <c r="U31" s="142"/>
      <c r="V31" s="142"/>
      <c r="W31" s="142"/>
    </row>
    <row r="32" s="131" customFormat="1" ht="18.75" customHeight="1" spans="1:23">
      <c r="A32" s="140"/>
      <c r="B32" s="141" t="s">
        <v>233</v>
      </c>
      <c r="C32" s="141" t="s">
        <v>234</v>
      </c>
      <c r="D32" s="141" t="s">
        <v>88</v>
      </c>
      <c r="E32" s="141" t="s">
        <v>89</v>
      </c>
      <c r="F32" s="141" t="s">
        <v>235</v>
      </c>
      <c r="G32" s="141" t="s">
        <v>236</v>
      </c>
      <c r="H32" s="142">
        <v>118644</v>
      </c>
      <c r="I32" s="142">
        <v>118644</v>
      </c>
      <c r="J32" s="142"/>
      <c r="K32" s="142"/>
      <c r="L32" s="142">
        <v>118644</v>
      </c>
      <c r="M32" s="142"/>
      <c r="N32" s="142"/>
      <c r="O32" s="142"/>
      <c r="P32" s="142"/>
      <c r="Q32" s="142"/>
      <c r="R32" s="142"/>
      <c r="S32" s="142"/>
      <c r="T32" s="142"/>
      <c r="U32" s="142"/>
      <c r="V32" s="142"/>
      <c r="W32" s="142"/>
    </row>
    <row r="33" s="131" customFormat="1" ht="18.75" customHeight="1" spans="1:23">
      <c r="A33" s="140"/>
      <c r="B33" s="141" t="s">
        <v>237</v>
      </c>
      <c r="C33" s="141" t="s">
        <v>238</v>
      </c>
      <c r="D33" s="141" t="s">
        <v>88</v>
      </c>
      <c r="E33" s="141" t="s">
        <v>89</v>
      </c>
      <c r="F33" s="141" t="s">
        <v>235</v>
      </c>
      <c r="G33" s="141" t="s">
        <v>236</v>
      </c>
      <c r="H33" s="142">
        <v>4000</v>
      </c>
      <c r="I33" s="142">
        <v>4000</v>
      </c>
      <c r="J33" s="142"/>
      <c r="K33" s="142"/>
      <c r="L33" s="142">
        <v>4000</v>
      </c>
      <c r="M33" s="142"/>
      <c r="N33" s="142"/>
      <c r="O33" s="142"/>
      <c r="P33" s="142"/>
      <c r="Q33" s="142"/>
      <c r="R33" s="142"/>
      <c r="S33" s="142"/>
      <c r="T33" s="142"/>
      <c r="U33" s="142"/>
      <c r="V33" s="142"/>
      <c r="W33" s="142"/>
    </row>
    <row r="34" ht="18.75" customHeight="1" spans="1:23">
      <c r="A34" s="25"/>
      <c r="B34" s="20" t="s">
        <v>239</v>
      </c>
      <c r="C34" s="20" t="s">
        <v>240</v>
      </c>
      <c r="D34" s="20" t="s">
        <v>90</v>
      </c>
      <c r="E34" s="20" t="s">
        <v>91</v>
      </c>
      <c r="F34" s="20" t="s">
        <v>241</v>
      </c>
      <c r="G34" s="20" t="s">
        <v>242</v>
      </c>
      <c r="H34" s="23">
        <v>138873</v>
      </c>
      <c r="I34" s="23">
        <v>138873</v>
      </c>
      <c r="J34" s="23"/>
      <c r="K34" s="23"/>
      <c r="L34" s="23">
        <v>138873</v>
      </c>
      <c r="M34" s="23"/>
      <c r="N34" s="23"/>
      <c r="O34" s="23"/>
      <c r="P34" s="23"/>
      <c r="Q34" s="23"/>
      <c r="R34" s="23"/>
      <c r="S34" s="23"/>
      <c r="T34" s="23"/>
      <c r="U34" s="23"/>
      <c r="V34" s="23"/>
      <c r="W34" s="23"/>
    </row>
    <row r="35" ht="18.75" customHeight="1" spans="1:23">
      <c r="A35" s="25"/>
      <c r="B35" s="20" t="s">
        <v>239</v>
      </c>
      <c r="C35" s="20" t="s">
        <v>240</v>
      </c>
      <c r="D35" s="20" t="s">
        <v>90</v>
      </c>
      <c r="E35" s="20" t="s">
        <v>91</v>
      </c>
      <c r="F35" s="20" t="s">
        <v>241</v>
      </c>
      <c r="G35" s="20" t="s">
        <v>242</v>
      </c>
      <c r="H35" s="23">
        <v>165150.36</v>
      </c>
      <c r="I35" s="23">
        <v>165150.36</v>
      </c>
      <c r="J35" s="23"/>
      <c r="K35" s="23"/>
      <c r="L35" s="23">
        <v>165150.36</v>
      </c>
      <c r="M35" s="23"/>
      <c r="N35" s="23"/>
      <c r="O35" s="23"/>
      <c r="P35" s="23"/>
      <c r="Q35" s="23"/>
      <c r="R35" s="23"/>
      <c r="S35" s="23"/>
      <c r="T35" s="23"/>
      <c r="U35" s="23"/>
      <c r="V35" s="23"/>
      <c r="W35" s="23"/>
    </row>
    <row r="36" ht="18.75" customHeight="1" spans="1:23">
      <c r="A36" s="22" t="s">
        <v>56</v>
      </c>
      <c r="B36" s="22"/>
      <c r="C36" s="22"/>
      <c r="D36" s="22"/>
      <c r="E36" s="22"/>
      <c r="F36" s="22"/>
      <c r="G36" s="22"/>
      <c r="H36" s="23">
        <v>1907265.88</v>
      </c>
      <c r="I36" s="23">
        <v>1907265.88</v>
      </c>
      <c r="J36" s="23"/>
      <c r="K36" s="23"/>
      <c r="L36" s="23">
        <v>1907265.88</v>
      </c>
      <c r="M36" s="23"/>
      <c r="N36" s="23"/>
      <c r="O36" s="23"/>
      <c r="P36" s="23"/>
      <c r="Q36" s="23"/>
      <c r="R36" s="23"/>
      <c r="S36" s="23"/>
      <c r="T36" s="23"/>
      <c r="U36" s="23"/>
      <c r="V36" s="23"/>
      <c r="W36" s="23"/>
    </row>
  </sheetData>
  <mergeCells count="30">
    <mergeCell ref="A2:W2"/>
    <mergeCell ref="A3:G3"/>
    <mergeCell ref="H4:W4"/>
    <mergeCell ref="I5:M5"/>
    <mergeCell ref="N5:P5"/>
    <mergeCell ref="R5:W5"/>
    <mergeCell ref="A36:G36"/>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18"/>
  <sheetViews>
    <sheetView showZeros="0" workbookViewId="0">
      <selection activeCell="K13" sqref="K13"/>
    </sheetView>
  </sheetViews>
  <sheetFormatPr defaultColWidth="9.14285714285714" defaultRowHeight="14.25" customHeight="1"/>
  <cols>
    <col min="1" max="1" width="12.4190476190476" customWidth="1"/>
    <col min="2" max="2" width="33.7333333333333"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3.5" customHeight="1" spans="2:23">
      <c r="B1" s="124"/>
      <c r="E1" s="1"/>
      <c r="F1" s="1"/>
      <c r="G1" s="1"/>
      <c r="H1" s="1"/>
      <c r="I1" s="2"/>
      <c r="J1" s="2"/>
      <c r="K1" s="2"/>
      <c r="L1" s="2"/>
      <c r="M1" s="2"/>
      <c r="N1" s="2"/>
      <c r="O1" s="2"/>
      <c r="P1" s="2"/>
      <c r="Q1" s="2"/>
      <c r="U1" s="124"/>
      <c r="W1" s="34" t="s">
        <v>243</v>
      </c>
    </row>
    <row r="2" ht="41.25"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customHeight="1" spans="1:23">
      <c r="A3" s="6" t="str">
        <f>"单位名称："&amp;"中国共产党镇康县委员会社会工作部"</f>
        <v>单位名称：中国共产党镇康县委员会社会工作部</v>
      </c>
      <c r="B3" s="7"/>
      <c r="C3" s="7"/>
      <c r="D3" s="7"/>
      <c r="E3" s="7"/>
      <c r="F3" s="7"/>
      <c r="G3" s="7"/>
      <c r="H3" s="7"/>
      <c r="I3" s="8"/>
      <c r="J3" s="8"/>
      <c r="K3" s="8"/>
      <c r="L3" s="8"/>
      <c r="M3" s="8"/>
      <c r="N3" s="8"/>
      <c r="O3" s="8"/>
      <c r="P3" s="8"/>
      <c r="Q3" s="8"/>
      <c r="U3" s="124"/>
      <c r="W3" s="34" t="s">
        <v>165</v>
      </c>
    </row>
    <row r="4" ht="18.75" customHeight="1" spans="1:23">
      <c r="A4" s="9" t="s">
        <v>244</v>
      </c>
      <c r="B4" s="10" t="s">
        <v>179</v>
      </c>
      <c r="C4" s="9" t="s">
        <v>180</v>
      </c>
      <c r="D4" s="9" t="s">
        <v>245</v>
      </c>
      <c r="E4" s="10" t="s">
        <v>181</v>
      </c>
      <c r="F4" s="10" t="s">
        <v>182</v>
      </c>
      <c r="G4" s="10" t="s">
        <v>246</v>
      </c>
      <c r="H4" s="10" t="s">
        <v>247</v>
      </c>
      <c r="I4" s="27" t="s">
        <v>56</v>
      </c>
      <c r="J4" s="11" t="s">
        <v>248</v>
      </c>
      <c r="K4" s="12"/>
      <c r="L4" s="12"/>
      <c r="M4" s="13"/>
      <c r="N4" s="11" t="s">
        <v>187</v>
      </c>
      <c r="O4" s="12"/>
      <c r="P4" s="13"/>
      <c r="Q4" s="10" t="s">
        <v>62</v>
      </c>
      <c r="R4" s="11" t="s">
        <v>78</v>
      </c>
      <c r="S4" s="12"/>
      <c r="T4" s="12"/>
      <c r="U4" s="12"/>
      <c r="V4" s="12"/>
      <c r="W4" s="13"/>
    </row>
    <row r="5" ht="18.75" customHeight="1" spans="1:23">
      <c r="A5" s="14"/>
      <c r="B5" s="28"/>
      <c r="C5" s="14"/>
      <c r="D5" s="14"/>
      <c r="E5" s="15"/>
      <c r="F5" s="15"/>
      <c r="G5" s="15"/>
      <c r="H5" s="15"/>
      <c r="I5" s="28"/>
      <c r="J5" s="127" t="s">
        <v>59</v>
      </c>
      <c r="K5" s="128"/>
      <c r="L5" s="10" t="s">
        <v>60</v>
      </c>
      <c r="M5" s="10" t="s">
        <v>61</v>
      </c>
      <c r="N5" s="10" t="s">
        <v>59</v>
      </c>
      <c r="O5" s="10" t="s">
        <v>60</v>
      </c>
      <c r="P5" s="10" t="s">
        <v>61</v>
      </c>
      <c r="Q5" s="15"/>
      <c r="R5" s="10" t="s">
        <v>58</v>
      </c>
      <c r="S5" s="9" t="s">
        <v>65</v>
      </c>
      <c r="T5" s="9" t="s">
        <v>193</v>
      </c>
      <c r="U5" s="9" t="s">
        <v>67</v>
      </c>
      <c r="V5" s="9" t="s">
        <v>68</v>
      </c>
      <c r="W5" s="9" t="s">
        <v>69</v>
      </c>
    </row>
    <row r="6" ht="18.75" customHeight="1" spans="1:23">
      <c r="A6" s="28"/>
      <c r="B6" s="28"/>
      <c r="C6" s="28"/>
      <c r="D6" s="28"/>
      <c r="E6" s="28"/>
      <c r="F6" s="28"/>
      <c r="G6" s="28"/>
      <c r="H6" s="28"/>
      <c r="I6" s="28"/>
      <c r="J6" s="129" t="s">
        <v>58</v>
      </c>
      <c r="K6" s="93"/>
      <c r="L6" s="28"/>
      <c r="M6" s="28"/>
      <c r="N6" s="28"/>
      <c r="O6" s="28"/>
      <c r="P6" s="28"/>
      <c r="Q6" s="28"/>
      <c r="R6" s="28"/>
      <c r="S6" s="130"/>
      <c r="T6" s="130"/>
      <c r="U6" s="130"/>
      <c r="V6" s="130"/>
      <c r="W6" s="130"/>
    </row>
    <row r="7" ht="18.75" customHeight="1" spans="1:23">
      <c r="A7" s="16"/>
      <c r="B7" s="29"/>
      <c r="C7" s="16"/>
      <c r="D7" s="16"/>
      <c r="E7" s="17"/>
      <c r="F7" s="17"/>
      <c r="G7" s="17"/>
      <c r="H7" s="17"/>
      <c r="I7" s="29"/>
      <c r="J7" s="42" t="s">
        <v>58</v>
      </c>
      <c r="K7" s="42" t="s">
        <v>249</v>
      </c>
      <c r="L7" s="17"/>
      <c r="M7" s="17"/>
      <c r="N7" s="17"/>
      <c r="O7" s="17"/>
      <c r="P7" s="17"/>
      <c r="Q7" s="17"/>
      <c r="R7" s="17"/>
      <c r="S7" s="17"/>
      <c r="T7" s="17"/>
      <c r="U7" s="29"/>
      <c r="V7" s="17"/>
      <c r="W7" s="17"/>
    </row>
    <row r="8" ht="18.75" customHeight="1" spans="1:23">
      <c r="A8" s="125">
        <v>1</v>
      </c>
      <c r="B8" s="125">
        <v>2</v>
      </c>
      <c r="C8" s="125">
        <v>3</v>
      </c>
      <c r="D8" s="125">
        <v>4</v>
      </c>
      <c r="E8" s="125">
        <v>5</v>
      </c>
      <c r="F8" s="125">
        <v>6</v>
      </c>
      <c r="G8" s="125">
        <v>7</v>
      </c>
      <c r="H8" s="125">
        <v>8</v>
      </c>
      <c r="I8" s="125">
        <v>9</v>
      </c>
      <c r="J8" s="125">
        <v>10</v>
      </c>
      <c r="K8" s="125">
        <v>11</v>
      </c>
      <c r="L8" s="125">
        <v>12</v>
      </c>
      <c r="M8" s="125">
        <v>13</v>
      </c>
      <c r="N8" s="125">
        <v>14</v>
      </c>
      <c r="O8" s="125">
        <v>15</v>
      </c>
      <c r="P8" s="125">
        <v>16</v>
      </c>
      <c r="Q8" s="125">
        <v>17</v>
      </c>
      <c r="R8" s="125">
        <v>18</v>
      </c>
      <c r="S8" s="125">
        <v>19</v>
      </c>
      <c r="T8" s="125">
        <v>20</v>
      </c>
      <c r="U8" s="125">
        <v>21</v>
      </c>
      <c r="V8" s="125">
        <v>22</v>
      </c>
      <c r="W8" s="125">
        <v>23</v>
      </c>
    </row>
    <row r="9" ht="18.75" customHeight="1" spans="1:23">
      <c r="A9" s="20"/>
      <c r="B9" s="20"/>
      <c r="C9" s="20" t="s">
        <v>250</v>
      </c>
      <c r="D9" s="20"/>
      <c r="E9" s="20"/>
      <c r="F9" s="20"/>
      <c r="G9" s="20"/>
      <c r="H9" s="20"/>
      <c r="I9" s="23">
        <v>200000</v>
      </c>
      <c r="J9" s="23">
        <v>200000</v>
      </c>
      <c r="K9" s="23">
        <v>200000</v>
      </c>
      <c r="L9" s="23"/>
      <c r="M9" s="23"/>
      <c r="N9" s="23"/>
      <c r="O9" s="23"/>
      <c r="P9" s="23"/>
      <c r="Q9" s="23"/>
      <c r="R9" s="23"/>
      <c r="S9" s="23"/>
      <c r="T9" s="23"/>
      <c r="U9" s="23"/>
      <c r="V9" s="23"/>
      <c r="W9" s="23"/>
    </row>
    <row r="10" ht="18.75" customHeight="1" spans="1:23">
      <c r="A10" s="30" t="s">
        <v>251</v>
      </c>
      <c r="B10" s="30" t="s">
        <v>252</v>
      </c>
      <c r="C10" s="30" t="s">
        <v>250</v>
      </c>
      <c r="D10" s="30" t="s">
        <v>71</v>
      </c>
      <c r="E10" s="30" t="s">
        <v>90</v>
      </c>
      <c r="F10" s="30" t="s">
        <v>91</v>
      </c>
      <c r="G10" s="30" t="s">
        <v>228</v>
      </c>
      <c r="H10" s="30" t="s">
        <v>229</v>
      </c>
      <c r="I10" s="23">
        <v>200000</v>
      </c>
      <c r="J10" s="23">
        <v>200000</v>
      </c>
      <c r="K10" s="23">
        <v>200000</v>
      </c>
      <c r="L10" s="23"/>
      <c r="M10" s="23"/>
      <c r="N10" s="23"/>
      <c r="O10" s="23"/>
      <c r="P10" s="23"/>
      <c r="Q10" s="23"/>
      <c r="R10" s="23"/>
      <c r="S10" s="23"/>
      <c r="T10" s="23"/>
      <c r="U10" s="23"/>
      <c r="V10" s="23"/>
      <c r="W10" s="23"/>
    </row>
    <row r="11" ht="18.75" customHeight="1" spans="1:23">
      <c r="A11" s="25"/>
      <c r="B11" s="25"/>
      <c r="C11" s="20" t="s">
        <v>253</v>
      </c>
      <c r="D11" s="25"/>
      <c r="E11" s="25"/>
      <c r="F11" s="25"/>
      <c r="G11" s="25"/>
      <c r="H11" s="25"/>
      <c r="I11" s="23">
        <v>1418250</v>
      </c>
      <c r="J11" s="23">
        <v>1418250</v>
      </c>
      <c r="K11" s="23">
        <v>1418250</v>
      </c>
      <c r="L11" s="23"/>
      <c r="M11" s="23"/>
      <c r="N11" s="23"/>
      <c r="O11" s="23"/>
      <c r="P11" s="23"/>
      <c r="Q11" s="23"/>
      <c r="R11" s="23"/>
      <c r="S11" s="23"/>
      <c r="T11" s="23"/>
      <c r="U11" s="23"/>
      <c r="V11" s="23"/>
      <c r="W11" s="23"/>
    </row>
    <row r="12" ht="18.75" customHeight="1" spans="1:23">
      <c r="A12" s="30" t="s">
        <v>251</v>
      </c>
      <c r="B12" s="30" t="s">
        <v>254</v>
      </c>
      <c r="C12" s="30" t="s">
        <v>253</v>
      </c>
      <c r="D12" s="30" t="s">
        <v>71</v>
      </c>
      <c r="E12" s="30" t="s">
        <v>90</v>
      </c>
      <c r="F12" s="30" t="s">
        <v>91</v>
      </c>
      <c r="G12" s="30" t="s">
        <v>228</v>
      </c>
      <c r="H12" s="30" t="s">
        <v>229</v>
      </c>
      <c r="I12" s="23">
        <v>305000</v>
      </c>
      <c r="J12" s="23">
        <v>305000</v>
      </c>
      <c r="K12" s="23">
        <v>305000</v>
      </c>
      <c r="L12" s="23"/>
      <c r="M12" s="23"/>
      <c r="N12" s="23"/>
      <c r="O12" s="23"/>
      <c r="P12" s="23"/>
      <c r="Q12" s="23"/>
      <c r="R12" s="23"/>
      <c r="S12" s="23"/>
      <c r="T12" s="23"/>
      <c r="U12" s="23"/>
      <c r="V12" s="23"/>
      <c r="W12" s="23"/>
    </row>
    <row r="13" ht="18.75" customHeight="1" spans="1:23">
      <c r="A13" s="30" t="s">
        <v>251</v>
      </c>
      <c r="B13" s="30" t="s">
        <v>254</v>
      </c>
      <c r="C13" s="30" t="s">
        <v>253</v>
      </c>
      <c r="D13" s="30" t="s">
        <v>71</v>
      </c>
      <c r="E13" s="30" t="s">
        <v>90</v>
      </c>
      <c r="F13" s="30" t="s">
        <v>91</v>
      </c>
      <c r="G13" s="30" t="s">
        <v>241</v>
      </c>
      <c r="H13" s="30" t="s">
        <v>242</v>
      </c>
      <c r="I13" s="23">
        <v>1113250</v>
      </c>
      <c r="J13" s="23">
        <v>1113250</v>
      </c>
      <c r="K13" s="23">
        <v>1113250</v>
      </c>
      <c r="L13" s="23"/>
      <c r="M13" s="23"/>
      <c r="N13" s="23"/>
      <c r="O13" s="23"/>
      <c r="P13" s="23"/>
      <c r="Q13" s="23"/>
      <c r="R13" s="23"/>
      <c r="S13" s="23"/>
      <c r="T13" s="23"/>
      <c r="U13" s="23"/>
      <c r="V13" s="23"/>
      <c r="W13" s="23"/>
    </row>
    <row r="14" ht="18.75" customHeight="1" spans="1:23">
      <c r="A14" s="25"/>
      <c r="B14" s="25"/>
      <c r="C14" s="20" t="s">
        <v>255</v>
      </c>
      <c r="D14" s="25"/>
      <c r="E14" s="25"/>
      <c r="F14" s="25"/>
      <c r="G14" s="25"/>
      <c r="H14" s="25"/>
      <c r="I14" s="23">
        <v>10000</v>
      </c>
      <c r="J14" s="23">
        <v>10000</v>
      </c>
      <c r="K14" s="23">
        <v>10000</v>
      </c>
      <c r="L14" s="23"/>
      <c r="M14" s="23"/>
      <c r="N14" s="23"/>
      <c r="O14" s="23"/>
      <c r="P14" s="23"/>
      <c r="Q14" s="23"/>
      <c r="R14" s="23"/>
      <c r="S14" s="23"/>
      <c r="T14" s="23"/>
      <c r="U14" s="23"/>
      <c r="V14" s="23"/>
      <c r="W14" s="23"/>
    </row>
    <row r="15" ht="18.75" customHeight="1" spans="1:23">
      <c r="A15" s="30" t="s">
        <v>251</v>
      </c>
      <c r="B15" s="30" t="s">
        <v>256</v>
      </c>
      <c r="C15" s="30" t="s">
        <v>255</v>
      </c>
      <c r="D15" s="30" t="s">
        <v>71</v>
      </c>
      <c r="E15" s="30" t="s">
        <v>90</v>
      </c>
      <c r="F15" s="30" t="s">
        <v>91</v>
      </c>
      <c r="G15" s="30" t="s">
        <v>228</v>
      </c>
      <c r="H15" s="30" t="s">
        <v>229</v>
      </c>
      <c r="I15" s="23">
        <v>10000</v>
      </c>
      <c r="J15" s="23">
        <v>10000</v>
      </c>
      <c r="K15" s="23">
        <v>10000</v>
      </c>
      <c r="L15" s="23"/>
      <c r="M15" s="23"/>
      <c r="N15" s="23"/>
      <c r="O15" s="23"/>
      <c r="P15" s="23"/>
      <c r="Q15" s="23"/>
      <c r="R15" s="23"/>
      <c r="S15" s="23"/>
      <c r="T15" s="23"/>
      <c r="U15" s="23"/>
      <c r="V15" s="23"/>
      <c r="W15" s="23"/>
    </row>
    <row r="16" ht="18.75" customHeight="1" spans="1:23">
      <c r="A16" s="25"/>
      <c r="B16" s="25"/>
      <c r="C16" s="20" t="s">
        <v>257</v>
      </c>
      <c r="D16" s="25"/>
      <c r="E16" s="25"/>
      <c r="F16" s="25"/>
      <c r="G16" s="25"/>
      <c r="H16" s="25"/>
      <c r="I16" s="23">
        <v>10000</v>
      </c>
      <c r="J16" s="23">
        <v>10000</v>
      </c>
      <c r="K16" s="23">
        <v>10000</v>
      </c>
      <c r="L16" s="23"/>
      <c r="M16" s="23"/>
      <c r="N16" s="23"/>
      <c r="O16" s="23"/>
      <c r="P16" s="23"/>
      <c r="Q16" s="23"/>
      <c r="R16" s="23"/>
      <c r="S16" s="23"/>
      <c r="T16" s="23"/>
      <c r="U16" s="23"/>
      <c r="V16" s="23"/>
      <c r="W16" s="23"/>
    </row>
    <row r="17" ht="18.75" customHeight="1" spans="1:23">
      <c r="A17" s="30" t="s">
        <v>251</v>
      </c>
      <c r="B17" s="30" t="s">
        <v>258</v>
      </c>
      <c r="C17" s="30" t="s">
        <v>257</v>
      </c>
      <c r="D17" s="30" t="s">
        <v>71</v>
      </c>
      <c r="E17" s="30" t="s">
        <v>90</v>
      </c>
      <c r="F17" s="30" t="s">
        <v>91</v>
      </c>
      <c r="G17" s="30" t="s">
        <v>228</v>
      </c>
      <c r="H17" s="30" t="s">
        <v>229</v>
      </c>
      <c r="I17" s="23">
        <v>10000</v>
      </c>
      <c r="J17" s="23">
        <v>10000</v>
      </c>
      <c r="K17" s="23">
        <v>10000</v>
      </c>
      <c r="L17" s="23"/>
      <c r="M17" s="23"/>
      <c r="N17" s="23"/>
      <c r="O17" s="23"/>
      <c r="P17" s="23"/>
      <c r="Q17" s="23"/>
      <c r="R17" s="23"/>
      <c r="S17" s="23"/>
      <c r="T17" s="23"/>
      <c r="U17" s="23"/>
      <c r="V17" s="23"/>
      <c r="W17" s="23"/>
    </row>
    <row r="18" ht="18.75" customHeight="1" spans="1:23">
      <c r="A18" s="126" t="s">
        <v>56</v>
      </c>
      <c r="B18" s="126"/>
      <c r="C18" s="126"/>
      <c r="D18" s="126"/>
      <c r="E18" s="126"/>
      <c r="F18" s="126"/>
      <c r="G18" s="126"/>
      <c r="H18" s="126"/>
      <c r="I18" s="23">
        <v>1638250</v>
      </c>
      <c r="J18" s="23">
        <v>1638250</v>
      </c>
      <c r="K18" s="23">
        <v>1638250</v>
      </c>
      <c r="L18" s="23"/>
      <c r="M18" s="23"/>
      <c r="N18" s="23"/>
      <c r="O18" s="23"/>
      <c r="P18" s="23"/>
      <c r="Q18" s="23"/>
      <c r="R18" s="23"/>
      <c r="S18" s="23"/>
      <c r="T18" s="23"/>
      <c r="U18" s="23"/>
      <c r="V18" s="23"/>
      <c r="W18" s="23"/>
    </row>
  </sheetData>
  <mergeCells count="28">
    <mergeCell ref="A2:W2"/>
    <mergeCell ref="A3:H3"/>
    <mergeCell ref="J4:M4"/>
    <mergeCell ref="N4:P4"/>
    <mergeCell ref="R4:W4"/>
    <mergeCell ref="A18:H1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46"/>
  <sheetViews>
    <sheetView showZeros="0" tabSelected="1" workbookViewId="0">
      <selection activeCell="C9" sqref="$A9:$XFD9"/>
    </sheetView>
  </sheetViews>
  <sheetFormatPr defaultColWidth="9.14285714285714" defaultRowHeight="12" customHeight="1"/>
  <cols>
    <col min="1" max="1" width="54.0095238095238"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4" t="s">
        <v>259</v>
      </c>
    </row>
    <row r="2" ht="36.75" customHeight="1" spans="1:10">
      <c r="A2" s="4" t="str">
        <f>"2025"&amp;"年部门项目支出绩效目标表"</f>
        <v>2025年部门项目支出绩效目标表</v>
      </c>
      <c r="B2" s="5"/>
      <c r="C2" s="5"/>
      <c r="D2" s="5"/>
      <c r="E2" s="5"/>
      <c r="F2" s="68"/>
      <c r="G2" s="5"/>
      <c r="H2" s="68"/>
      <c r="I2" s="68"/>
      <c r="J2" s="5"/>
    </row>
    <row r="3" ht="18.75" customHeight="1" spans="1:8">
      <c r="A3" s="50" t="str">
        <f>"单位名称："&amp;"中国共产党镇康县委员会社会工作部"</f>
        <v>单位名称：中国共产党镇康县委员会社会工作部</v>
      </c>
      <c r="B3" s="51"/>
      <c r="C3" s="51"/>
      <c r="D3" s="51"/>
      <c r="E3" s="51"/>
      <c r="F3" s="52"/>
      <c r="G3" s="51"/>
      <c r="H3" s="52"/>
    </row>
    <row r="4" ht="18.75" customHeight="1" spans="1:10">
      <c r="A4" s="42" t="s">
        <v>260</v>
      </c>
      <c r="B4" s="42" t="s">
        <v>261</v>
      </c>
      <c r="C4" s="42" t="s">
        <v>262</v>
      </c>
      <c r="D4" s="42" t="s">
        <v>263</v>
      </c>
      <c r="E4" s="42" t="s">
        <v>264</v>
      </c>
      <c r="F4" s="53" t="s">
        <v>265</v>
      </c>
      <c r="G4" s="42" t="s">
        <v>266</v>
      </c>
      <c r="H4" s="53" t="s">
        <v>267</v>
      </c>
      <c r="I4" s="53" t="s">
        <v>268</v>
      </c>
      <c r="J4" s="42" t="s">
        <v>269</v>
      </c>
    </row>
    <row r="5" ht="18.75" customHeight="1" spans="1:10">
      <c r="A5" s="118">
        <v>1</v>
      </c>
      <c r="B5" s="118">
        <v>2</v>
      </c>
      <c r="C5" s="118">
        <v>3</v>
      </c>
      <c r="D5" s="118">
        <v>4</v>
      </c>
      <c r="E5" s="118">
        <v>5</v>
      </c>
      <c r="F5" s="118">
        <v>6</v>
      </c>
      <c r="G5" s="118">
        <v>7</v>
      </c>
      <c r="H5" s="118">
        <v>8</v>
      </c>
      <c r="I5" s="118">
        <v>9</v>
      </c>
      <c r="J5" s="118">
        <v>10</v>
      </c>
    </row>
    <row r="6" ht="18.75" customHeight="1" spans="1:10">
      <c r="A6" s="119" t="s">
        <v>71</v>
      </c>
      <c r="B6" s="45"/>
      <c r="C6" s="45"/>
      <c r="D6" s="45"/>
      <c r="E6" s="47"/>
      <c r="F6" s="120"/>
      <c r="G6" s="47"/>
      <c r="H6" s="120"/>
      <c r="I6" s="120"/>
      <c r="J6" s="47"/>
    </row>
    <row r="7" ht="18.75" customHeight="1" spans="1:10">
      <c r="A7" s="121" t="s">
        <v>71</v>
      </c>
      <c r="B7" s="122"/>
      <c r="C7" s="122"/>
      <c r="D7" s="122"/>
      <c r="E7" s="119"/>
      <c r="F7" s="122"/>
      <c r="G7" s="119"/>
      <c r="H7" s="122"/>
      <c r="I7" s="122"/>
      <c r="J7" s="119"/>
    </row>
    <row r="8" ht="18.75" customHeight="1" spans="1:10">
      <c r="A8" s="224" t="s">
        <v>257</v>
      </c>
      <c r="B8" s="122" t="s">
        <v>270</v>
      </c>
      <c r="C8" s="122" t="s">
        <v>271</v>
      </c>
      <c r="D8" s="122" t="s">
        <v>272</v>
      </c>
      <c r="E8" s="119" t="s">
        <v>273</v>
      </c>
      <c r="F8" s="122" t="s">
        <v>274</v>
      </c>
      <c r="G8" s="119" t="s">
        <v>275</v>
      </c>
      <c r="H8" s="122" t="s">
        <v>276</v>
      </c>
      <c r="I8" s="122" t="s">
        <v>277</v>
      </c>
      <c r="J8" s="119" t="s">
        <v>278</v>
      </c>
    </row>
    <row r="9" ht="18.75" customHeight="1" spans="1:10">
      <c r="A9" s="224" t="s">
        <v>257</v>
      </c>
      <c r="B9" s="122" t="s">
        <v>279</v>
      </c>
      <c r="C9" s="122" t="s">
        <v>271</v>
      </c>
      <c r="D9" s="122" t="s">
        <v>272</v>
      </c>
      <c r="E9" s="119" t="s">
        <v>280</v>
      </c>
      <c r="F9" s="122" t="s">
        <v>274</v>
      </c>
      <c r="G9" s="119" t="s">
        <v>281</v>
      </c>
      <c r="H9" s="122" t="s">
        <v>282</v>
      </c>
      <c r="I9" s="122" t="s">
        <v>277</v>
      </c>
      <c r="J9" s="119" t="s">
        <v>283</v>
      </c>
    </row>
    <row r="10" ht="18.75" customHeight="1" spans="1:10">
      <c r="A10" s="224" t="s">
        <v>257</v>
      </c>
      <c r="B10" s="122" t="s">
        <v>279</v>
      </c>
      <c r="C10" s="122" t="s">
        <v>271</v>
      </c>
      <c r="D10" s="122" t="s">
        <v>272</v>
      </c>
      <c r="E10" s="119" t="s">
        <v>284</v>
      </c>
      <c r="F10" s="122" t="s">
        <v>274</v>
      </c>
      <c r="G10" s="119" t="s">
        <v>159</v>
      </c>
      <c r="H10" s="122" t="s">
        <v>285</v>
      </c>
      <c r="I10" s="122" t="s">
        <v>277</v>
      </c>
      <c r="J10" s="119" t="s">
        <v>286</v>
      </c>
    </row>
    <row r="11" ht="18.75" customHeight="1" spans="1:10">
      <c r="A11" s="224" t="s">
        <v>257</v>
      </c>
      <c r="B11" s="122" t="s">
        <v>279</v>
      </c>
      <c r="C11" s="122" t="s">
        <v>271</v>
      </c>
      <c r="D11" s="122" t="s">
        <v>272</v>
      </c>
      <c r="E11" s="119" t="s">
        <v>287</v>
      </c>
      <c r="F11" s="122" t="s">
        <v>274</v>
      </c>
      <c r="G11" s="119" t="s">
        <v>160</v>
      </c>
      <c r="H11" s="122" t="s">
        <v>276</v>
      </c>
      <c r="I11" s="122" t="s">
        <v>277</v>
      </c>
      <c r="J11" s="119" t="s">
        <v>288</v>
      </c>
    </row>
    <row r="12" ht="18.75" customHeight="1" spans="1:10">
      <c r="A12" s="224" t="s">
        <v>257</v>
      </c>
      <c r="B12" s="122" t="s">
        <v>279</v>
      </c>
      <c r="C12" s="122" t="s">
        <v>271</v>
      </c>
      <c r="D12" s="122" t="s">
        <v>272</v>
      </c>
      <c r="E12" s="119" t="s">
        <v>289</v>
      </c>
      <c r="F12" s="122" t="s">
        <v>274</v>
      </c>
      <c r="G12" s="119" t="s">
        <v>160</v>
      </c>
      <c r="H12" s="122" t="s">
        <v>276</v>
      </c>
      <c r="I12" s="122" t="s">
        <v>277</v>
      </c>
      <c r="J12" s="119" t="s">
        <v>290</v>
      </c>
    </row>
    <row r="13" ht="18.75" customHeight="1" spans="1:10">
      <c r="A13" s="224" t="s">
        <v>257</v>
      </c>
      <c r="B13" s="122" t="s">
        <v>279</v>
      </c>
      <c r="C13" s="122" t="s">
        <v>271</v>
      </c>
      <c r="D13" s="122" t="s">
        <v>272</v>
      </c>
      <c r="E13" s="119" t="s">
        <v>291</v>
      </c>
      <c r="F13" s="122" t="s">
        <v>274</v>
      </c>
      <c r="G13" s="119" t="s">
        <v>275</v>
      </c>
      <c r="H13" s="122" t="s">
        <v>276</v>
      </c>
      <c r="I13" s="122" t="s">
        <v>277</v>
      </c>
      <c r="J13" s="119" t="s">
        <v>292</v>
      </c>
    </row>
    <row r="14" ht="18.75" customHeight="1" spans="1:10">
      <c r="A14" s="224" t="s">
        <v>257</v>
      </c>
      <c r="B14" s="122" t="s">
        <v>279</v>
      </c>
      <c r="C14" s="122" t="s">
        <v>271</v>
      </c>
      <c r="D14" s="122" t="s">
        <v>293</v>
      </c>
      <c r="E14" s="119" t="s">
        <v>294</v>
      </c>
      <c r="F14" s="122" t="s">
        <v>274</v>
      </c>
      <c r="G14" s="119" t="s">
        <v>295</v>
      </c>
      <c r="H14" s="122" t="s">
        <v>296</v>
      </c>
      <c r="I14" s="122" t="s">
        <v>277</v>
      </c>
      <c r="J14" s="119" t="s">
        <v>297</v>
      </c>
    </row>
    <row r="15" ht="18.75" customHeight="1" spans="1:10">
      <c r="A15" s="224" t="s">
        <v>257</v>
      </c>
      <c r="B15" s="122" t="s">
        <v>279</v>
      </c>
      <c r="C15" s="122" t="s">
        <v>271</v>
      </c>
      <c r="D15" s="122" t="s">
        <v>298</v>
      </c>
      <c r="E15" s="119" t="s">
        <v>299</v>
      </c>
      <c r="F15" s="122" t="s">
        <v>300</v>
      </c>
      <c r="G15" s="119" t="s">
        <v>301</v>
      </c>
      <c r="H15" s="122" t="s">
        <v>302</v>
      </c>
      <c r="I15" s="122" t="s">
        <v>277</v>
      </c>
      <c r="J15" s="119" t="s">
        <v>303</v>
      </c>
    </row>
    <row r="16" ht="18.75" customHeight="1" spans="1:10">
      <c r="A16" s="224" t="s">
        <v>257</v>
      </c>
      <c r="B16" s="122" t="s">
        <v>279</v>
      </c>
      <c r="C16" s="122" t="s">
        <v>304</v>
      </c>
      <c r="D16" s="122" t="s">
        <v>305</v>
      </c>
      <c r="E16" s="119" t="s">
        <v>306</v>
      </c>
      <c r="F16" s="122" t="s">
        <v>274</v>
      </c>
      <c r="G16" s="119" t="s">
        <v>307</v>
      </c>
      <c r="H16" s="122" t="s">
        <v>296</v>
      </c>
      <c r="I16" s="122" t="s">
        <v>277</v>
      </c>
      <c r="J16" s="119" t="s">
        <v>308</v>
      </c>
    </row>
    <row r="17" ht="18.75" customHeight="1" spans="1:10">
      <c r="A17" s="224" t="s">
        <v>257</v>
      </c>
      <c r="B17" s="122" t="s">
        <v>279</v>
      </c>
      <c r="C17" s="122" t="s">
        <v>309</v>
      </c>
      <c r="D17" s="122" t="s">
        <v>310</v>
      </c>
      <c r="E17" s="119" t="s">
        <v>311</v>
      </c>
      <c r="F17" s="122" t="s">
        <v>274</v>
      </c>
      <c r="G17" s="119" t="s">
        <v>307</v>
      </c>
      <c r="H17" s="122" t="s">
        <v>296</v>
      </c>
      <c r="I17" s="122" t="s">
        <v>277</v>
      </c>
      <c r="J17" s="119" t="s">
        <v>312</v>
      </c>
    </row>
    <row r="18" ht="18.75" customHeight="1" spans="1:10">
      <c r="A18" s="224" t="s">
        <v>253</v>
      </c>
      <c r="B18" s="122" t="s">
        <v>313</v>
      </c>
      <c r="C18" s="122" t="s">
        <v>271</v>
      </c>
      <c r="D18" s="122" t="s">
        <v>272</v>
      </c>
      <c r="E18" s="119" t="s">
        <v>314</v>
      </c>
      <c r="F18" s="122" t="s">
        <v>274</v>
      </c>
      <c r="G18" s="119" t="s">
        <v>315</v>
      </c>
      <c r="H18" s="122" t="s">
        <v>316</v>
      </c>
      <c r="I18" s="122" t="s">
        <v>277</v>
      </c>
      <c r="J18" s="119" t="s">
        <v>317</v>
      </c>
    </row>
    <row r="19" ht="18.75" customHeight="1" spans="1:10">
      <c r="A19" s="224" t="s">
        <v>253</v>
      </c>
      <c r="B19" s="122" t="s">
        <v>313</v>
      </c>
      <c r="C19" s="122" t="s">
        <v>271</v>
      </c>
      <c r="D19" s="122" t="s">
        <v>272</v>
      </c>
      <c r="E19" s="119" t="s">
        <v>318</v>
      </c>
      <c r="F19" s="122" t="s">
        <v>274</v>
      </c>
      <c r="G19" s="119" t="s">
        <v>319</v>
      </c>
      <c r="H19" s="122" t="s">
        <v>320</v>
      </c>
      <c r="I19" s="122" t="s">
        <v>277</v>
      </c>
      <c r="J19" s="119" t="s">
        <v>321</v>
      </c>
    </row>
    <row r="20" ht="18.75" customHeight="1" spans="1:10">
      <c r="A20" s="224" t="s">
        <v>253</v>
      </c>
      <c r="B20" s="122" t="s">
        <v>313</v>
      </c>
      <c r="C20" s="122" t="s">
        <v>271</v>
      </c>
      <c r="D20" s="122" t="s">
        <v>293</v>
      </c>
      <c r="E20" s="119" t="s">
        <v>322</v>
      </c>
      <c r="F20" s="122" t="s">
        <v>274</v>
      </c>
      <c r="G20" s="119" t="s">
        <v>295</v>
      </c>
      <c r="H20" s="122" t="s">
        <v>296</v>
      </c>
      <c r="I20" s="122" t="s">
        <v>277</v>
      </c>
      <c r="J20" s="119" t="s">
        <v>323</v>
      </c>
    </row>
    <row r="21" ht="18.75" customHeight="1" spans="1:10">
      <c r="A21" s="224" t="s">
        <v>253</v>
      </c>
      <c r="B21" s="122" t="s">
        <v>313</v>
      </c>
      <c r="C21" s="122" t="s">
        <v>271</v>
      </c>
      <c r="D21" s="122" t="s">
        <v>324</v>
      </c>
      <c r="E21" s="119" t="s">
        <v>325</v>
      </c>
      <c r="F21" s="122" t="s">
        <v>326</v>
      </c>
      <c r="G21" s="119" t="s">
        <v>327</v>
      </c>
      <c r="H21" s="122" t="s">
        <v>327</v>
      </c>
      <c r="I21" s="122" t="s">
        <v>328</v>
      </c>
      <c r="J21" s="119" t="s">
        <v>329</v>
      </c>
    </row>
    <row r="22" ht="18.75" customHeight="1" spans="1:10">
      <c r="A22" s="224" t="s">
        <v>253</v>
      </c>
      <c r="B22" s="122" t="s">
        <v>313</v>
      </c>
      <c r="C22" s="122" t="s">
        <v>271</v>
      </c>
      <c r="D22" s="122" t="s">
        <v>298</v>
      </c>
      <c r="E22" s="119" t="s">
        <v>299</v>
      </c>
      <c r="F22" s="122" t="s">
        <v>300</v>
      </c>
      <c r="G22" s="119" t="s">
        <v>330</v>
      </c>
      <c r="H22" s="122" t="s">
        <v>302</v>
      </c>
      <c r="I22" s="122" t="s">
        <v>277</v>
      </c>
      <c r="J22" s="119" t="s">
        <v>331</v>
      </c>
    </row>
    <row r="23" ht="18.75" customHeight="1" spans="1:10">
      <c r="A23" s="224" t="s">
        <v>253</v>
      </c>
      <c r="B23" s="122" t="s">
        <v>313</v>
      </c>
      <c r="C23" s="122" t="s">
        <v>271</v>
      </c>
      <c r="D23" s="122" t="s">
        <v>298</v>
      </c>
      <c r="E23" s="119" t="s">
        <v>332</v>
      </c>
      <c r="F23" s="122" t="s">
        <v>300</v>
      </c>
      <c r="G23" s="119" t="s">
        <v>333</v>
      </c>
      <c r="H23" s="122" t="s">
        <v>302</v>
      </c>
      <c r="I23" s="122" t="s">
        <v>277</v>
      </c>
      <c r="J23" s="119" t="s">
        <v>334</v>
      </c>
    </row>
    <row r="24" ht="18.75" customHeight="1" spans="1:10">
      <c r="A24" s="224" t="s">
        <v>253</v>
      </c>
      <c r="B24" s="122" t="s">
        <v>313</v>
      </c>
      <c r="C24" s="122" t="s">
        <v>304</v>
      </c>
      <c r="D24" s="122" t="s">
        <v>305</v>
      </c>
      <c r="E24" s="119" t="s">
        <v>335</v>
      </c>
      <c r="F24" s="122" t="s">
        <v>274</v>
      </c>
      <c r="G24" s="119" t="s">
        <v>336</v>
      </c>
      <c r="H24" s="122" t="s">
        <v>296</v>
      </c>
      <c r="I24" s="122" t="s">
        <v>277</v>
      </c>
      <c r="J24" s="119" t="s">
        <v>337</v>
      </c>
    </row>
    <row r="25" ht="18.75" customHeight="1" spans="1:10">
      <c r="A25" s="224" t="s">
        <v>253</v>
      </c>
      <c r="B25" s="122" t="s">
        <v>313</v>
      </c>
      <c r="C25" s="122" t="s">
        <v>309</v>
      </c>
      <c r="D25" s="122" t="s">
        <v>310</v>
      </c>
      <c r="E25" s="119" t="s">
        <v>338</v>
      </c>
      <c r="F25" s="122" t="s">
        <v>274</v>
      </c>
      <c r="G25" s="119" t="s">
        <v>307</v>
      </c>
      <c r="H25" s="122" t="s">
        <v>296</v>
      </c>
      <c r="I25" s="122" t="s">
        <v>277</v>
      </c>
      <c r="J25" s="119" t="s">
        <v>339</v>
      </c>
    </row>
    <row r="26" ht="18.75" customHeight="1" spans="1:10">
      <c r="A26" s="224" t="s">
        <v>250</v>
      </c>
      <c r="B26" s="122" t="s">
        <v>340</v>
      </c>
      <c r="C26" s="122" t="s">
        <v>271</v>
      </c>
      <c r="D26" s="122" t="s">
        <v>272</v>
      </c>
      <c r="E26" s="119" t="s">
        <v>341</v>
      </c>
      <c r="F26" s="122" t="s">
        <v>274</v>
      </c>
      <c r="G26" s="119" t="s">
        <v>342</v>
      </c>
      <c r="H26" s="122" t="s">
        <v>276</v>
      </c>
      <c r="I26" s="122" t="s">
        <v>277</v>
      </c>
      <c r="J26" s="119" t="s">
        <v>343</v>
      </c>
    </row>
    <row r="27" ht="18.75" customHeight="1" spans="1:10">
      <c r="A27" s="224" t="s">
        <v>250</v>
      </c>
      <c r="B27" s="122" t="s">
        <v>340</v>
      </c>
      <c r="C27" s="122" t="s">
        <v>271</v>
      </c>
      <c r="D27" s="122" t="s">
        <v>272</v>
      </c>
      <c r="E27" s="119" t="s">
        <v>344</v>
      </c>
      <c r="F27" s="122" t="s">
        <v>274</v>
      </c>
      <c r="G27" s="119" t="s">
        <v>160</v>
      </c>
      <c r="H27" s="122" t="s">
        <v>276</v>
      </c>
      <c r="I27" s="122" t="s">
        <v>277</v>
      </c>
      <c r="J27" s="119" t="s">
        <v>345</v>
      </c>
    </row>
    <row r="28" ht="18.75" customHeight="1" spans="1:10">
      <c r="A28" s="224" t="s">
        <v>250</v>
      </c>
      <c r="B28" s="122" t="s">
        <v>340</v>
      </c>
      <c r="C28" s="122" t="s">
        <v>271</v>
      </c>
      <c r="D28" s="122" t="s">
        <v>272</v>
      </c>
      <c r="E28" s="119" t="s">
        <v>346</v>
      </c>
      <c r="F28" s="122" t="s">
        <v>274</v>
      </c>
      <c r="G28" s="119" t="s">
        <v>347</v>
      </c>
      <c r="H28" s="122" t="s">
        <v>348</v>
      </c>
      <c r="I28" s="122" t="s">
        <v>277</v>
      </c>
      <c r="J28" s="119" t="s">
        <v>349</v>
      </c>
    </row>
    <row r="29" ht="18.75" customHeight="1" spans="1:10">
      <c r="A29" s="224" t="s">
        <v>250</v>
      </c>
      <c r="B29" s="122" t="s">
        <v>340</v>
      </c>
      <c r="C29" s="122" t="s">
        <v>271</v>
      </c>
      <c r="D29" s="122" t="s">
        <v>272</v>
      </c>
      <c r="E29" s="119" t="s">
        <v>350</v>
      </c>
      <c r="F29" s="122" t="s">
        <v>274</v>
      </c>
      <c r="G29" s="119" t="s">
        <v>347</v>
      </c>
      <c r="H29" s="122" t="s">
        <v>320</v>
      </c>
      <c r="I29" s="122" t="s">
        <v>277</v>
      </c>
      <c r="J29" s="119" t="s">
        <v>351</v>
      </c>
    </row>
    <row r="30" ht="18.75" customHeight="1" spans="1:10">
      <c r="A30" s="224" t="s">
        <v>250</v>
      </c>
      <c r="B30" s="122" t="s">
        <v>340</v>
      </c>
      <c r="C30" s="122" t="s">
        <v>271</v>
      </c>
      <c r="D30" s="122" t="s">
        <v>293</v>
      </c>
      <c r="E30" s="119" t="s">
        <v>352</v>
      </c>
      <c r="F30" s="122" t="s">
        <v>274</v>
      </c>
      <c r="G30" s="119" t="s">
        <v>295</v>
      </c>
      <c r="H30" s="122" t="s">
        <v>296</v>
      </c>
      <c r="I30" s="122" t="s">
        <v>277</v>
      </c>
      <c r="J30" s="119" t="s">
        <v>353</v>
      </c>
    </row>
    <row r="31" ht="18.75" customHeight="1" spans="1:10">
      <c r="A31" s="224" t="s">
        <v>250</v>
      </c>
      <c r="B31" s="122" t="s">
        <v>340</v>
      </c>
      <c r="C31" s="122" t="s">
        <v>271</v>
      </c>
      <c r="D31" s="122" t="s">
        <v>293</v>
      </c>
      <c r="E31" s="119" t="s">
        <v>354</v>
      </c>
      <c r="F31" s="122" t="s">
        <v>274</v>
      </c>
      <c r="G31" s="119" t="s">
        <v>295</v>
      </c>
      <c r="H31" s="122" t="s">
        <v>296</v>
      </c>
      <c r="I31" s="122" t="s">
        <v>277</v>
      </c>
      <c r="J31" s="119" t="s">
        <v>355</v>
      </c>
    </row>
    <row r="32" ht="18.75" customHeight="1" spans="1:10">
      <c r="A32" s="224" t="s">
        <v>250</v>
      </c>
      <c r="B32" s="122" t="s">
        <v>340</v>
      </c>
      <c r="C32" s="122" t="s">
        <v>271</v>
      </c>
      <c r="D32" s="122" t="s">
        <v>293</v>
      </c>
      <c r="E32" s="119" t="s">
        <v>356</v>
      </c>
      <c r="F32" s="122" t="s">
        <v>274</v>
      </c>
      <c r="G32" s="119" t="s">
        <v>295</v>
      </c>
      <c r="H32" s="122" t="s">
        <v>296</v>
      </c>
      <c r="I32" s="122" t="s">
        <v>277</v>
      </c>
      <c r="J32" s="119" t="s">
        <v>357</v>
      </c>
    </row>
    <row r="33" ht="18.75" customHeight="1" spans="1:10">
      <c r="A33" s="224" t="s">
        <v>250</v>
      </c>
      <c r="B33" s="122" t="s">
        <v>340</v>
      </c>
      <c r="C33" s="122" t="s">
        <v>271</v>
      </c>
      <c r="D33" s="122" t="s">
        <v>293</v>
      </c>
      <c r="E33" s="119" t="s">
        <v>358</v>
      </c>
      <c r="F33" s="122" t="s">
        <v>274</v>
      </c>
      <c r="G33" s="119" t="s">
        <v>295</v>
      </c>
      <c r="H33" s="122" t="s">
        <v>296</v>
      </c>
      <c r="I33" s="122" t="s">
        <v>277</v>
      </c>
      <c r="J33" s="119" t="s">
        <v>359</v>
      </c>
    </row>
    <row r="34" ht="18.75" customHeight="1" spans="1:10">
      <c r="A34" s="224" t="s">
        <v>250</v>
      </c>
      <c r="B34" s="122" t="s">
        <v>340</v>
      </c>
      <c r="C34" s="122" t="s">
        <v>271</v>
      </c>
      <c r="D34" s="122" t="s">
        <v>324</v>
      </c>
      <c r="E34" s="119" t="s">
        <v>360</v>
      </c>
      <c r="F34" s="122" t="s">
        <v>326</v>
      </c>
      <c r="G34" s="119" t="s">
        <v>327</v>
      </c>
      <c r="H34" s="122" t="s">
        <v>327</v>
      </c>
      <c r="I34" s="122" t="s">
        <v>328</v>
      </c>
      <c r="J34" s="119" t="s">
        <v>361</v>
      </c>
    </row>
    <row r="35" ht="18.75" customHeight="1" spans="1:10">
      <c r="A35" s="224" t="s">
        <v>250</v>
      </c>
      <c r="B35" s="122" t="s">
        <v>340</v>
      </c>
      <c r="C35" s="122" t="s">
        <v>271</v>
      </c>
      <c r="D35" s="122" t="s">
        <v>298</v>
      </c>
      <c r="E35" s="119" t="s">
        <v>299</v>
      </c>
      <c r="F35" s="122" t="s">
        <v>300</v>
      </c>
      <c r="G35" s="119" t="s">
        <v>342</v>
      </c>
      <c r="H35" s="122" t="s">
        <v>362</v>
      </c>
      <c r="I35" s="122" t="s">
        <v>277</v>
      </c>
      <c r="J35" s="119" t="s">
        <v>363</v>
      </c>
    </row>
    <row r="36" ht="18.75" customHeight="1" spans="1:10">
      <c r="A36" s="224" t="s">
        <v>250</v>
      </c>
      <c r="B36" s="122" t="s">
        <v>340</v>
      </c>
      <c r="C36" s="122" t="s">
        <v>304</v>
      </c>
      <c r="D36" s="122" t="s">
        <v>305</v>
      </c>
      <c r="E36" s="119" t="s">
        <v>364</v>
      </c>
      <c r="F36" s="122" t="s">
        <v>274</v>
      </c>
      <c r="G36" s="119" t="s">
        <v>295</v>
      </c>
      <c r="H36" s="122" t="s">
        <v>296</v>
      </c>
      <c r="I36" s="122" t="s">
        <v>277</v>
      </c>
      <c r="J36" s="119" t="s">
        <v>365</v>
      </c>
    </row>
    <row r="37" ht="18.75" customHeight="1" spans="1:10">
      <c r="A37" s="224" t="s">
        <v>250</v>
      </c>
      <c r="B37" s="122" t="s">
        <v>340</v>
      </c>
      <c r="C37" s="122" t="s">
        <v>309</v>
      </c>
      <c r="D37" s="122" t="s">
        <v>310</v>
      </c>
      <c r="E37" s="119" t="s">
        <v>366</v>
      </c>
      <c r="F37" s="122" t="s">
        <v>274</v>
      </c>
      <c r="G37" s="119" t="s">
        <v>295</v>
      </c>
      <c r="H37" s="122" t="s">
        <v>296</v>
      </c>
      <c r="I37" s="122" t="s">
        <v>277</v>
      </c>
      <c r="J37" s="119" t="s">
        <v>367</v>
      </c>
    </row>
    <row r="38" ht="18.75" customHeight="1" spans="1:10">
      <c r="A38" s="224" t="s">
        <v>255</v>
      </c>
      <c r="B38" s="122" t="s">
        <v>368</v>
      </c>
      <c r="C38" s="122" t="s">
        <v>271</v>
      </c>
      <c r="D38" s="122" t="s">
        <v>272</v>
      </c>
      <c r="E38" s="119" t="s">
        <v>369</v>
      </c>
      <c r="F38" s="122" t="s">
        <v>274</v>
      </c>
      <c r="G38" s="119" t="s">
        <v>161</v>
      </c>
      <c r="H38" s="122" t="s">
        <v>370</v>
      </c>
      <c r="I38" s="122" t="s">
        <v>277</v>
      </c>
      <c r="J38" s="119" t="s">
        <v>371</v>
      </c>
    </row>
    <row r="39" ht="18.75" customHeight="1" spans="1:10">
      <c r="A39" s="224" t="s">
        <v>255</v>
      </c>
      <c r="B39" s="122" t="s">
        <v>368</v>
      </c>
      <c r="C39" s="122" t="s">
        <v>271</v>
      </c>
      <c r="D39" s="122" t="s">
        <v>272</v>
      </c>
      <c r="E39" s="119" t="s">
        <v>372</v>
      </c>
      <c r="F39" s="122" t="s">
        <v>274</v>
      </c>
      <c r="G39" s="119" t="s">
        <v>160</v>
      </c>
      <c r="H39" s="122" t="s">
        <v>373</v>
      </c>
      <c r="I39" s="122" t="s">
        <v>277</v>
      </c>
      <c r="J39" s="119" t="s">
        <v>374</v>
      </c>
    </row>
    <row r="40" ht="18.75" customHeight="1" spans="1:10">
      <c r="A40" s="224" t="s">
        <v>255</v>
      </c>
      <c r="B40" s="122" t="s">
        <v>368</v>
      </c>
      <c r="C40" s="122" t="s">
        <v>271</v>
      </c>
      <c r="D40" s="122" t="s">
        <v>272</v>
      </c>
      <c r="E40" s="119" t="s">
        <v>375</v>
      </c>
      <c r="F40" s="122" t="s">
        <v>274</v>
      </c>
      <c r="G40" s="119" t="s">
        <v>376</v>
      </c>
      <c r="H40" s="122" t="s">
        <v>373</v>
      </c>
      <c r="I40" s="122" t="s">
        <v>277</v>
      </c>
      <c r="J40" s="119" t="s">
        <v>377</v>
      </c>
    </row>
    <row r="41" ht="18.75" customHeight="1" spans="1:10">
      <c r="A41" s="224" t="s">
        <v>255</v>
      </c>
      <c r="B41" s="122" t="s">
        <v>368</v>
      </c>
      <c r="C41" s="122" t="s">
        <v>271</v>
      </c>
      <c r="D41" s="122" t="s">
        <v>272</v>
      </c>
      <c r="E41" s="119" t="s">
        <v>378</v>
      </c>
      <c r="F41" s="122" t="s">
        <v>274</v>
      </c>
      <c r="G41" s="119" t="s">
        <v>275</v>
      </c>
      <c r="H41" s="122" t="s">
        <v>373</v>
      </c>
      <c r="I41" s="122" t="s">
        <v>277</v>
      </c>
      <c r="J41" s="119" t="s">
        <v>379</v>
      </c>
    </row>
    <row r="42" ht="18.75" customHeight="1" spans="1:10">
      <c r="A42" s="224" t="s">
        <v>255</v>
      </c>
      <c r="B42" s="122" t="s">
        <v>368</v>
      </c>
      <c r="C42" s="122" t="s">
        <v>271</v>
      </c>
      <c r="D42" s="122" t="s">
        <v>293</v>
      </c>
      <c r="E42" s="119" t="s">
        <v>380</v>
      </c>
      <c r="F42" s="122" t="s">
        <v>274</v>
      </c>
      <c r="G42" s="119" t="s">
        <v>295</v>
      </c>
      <c r="H42" s="122" t="s">
        <v>296</v>
      </c>
      <c r="I42" s="122" t="s">
        <v>277</v>
      </c>
      <c r="J42" s="119" t="s">
        <v>381</v>
      </c>
    </row>
    <row r="43" ht="18.75" customHeight="1" spans="1:10">
      <c r="A43" s="224" t="s">
        <v>255</v>
      </c>
      <c r="B43" s="122" t="s">
        <v>368</v>
      </c>
      <c r="C43" s="122" t="s">
        <v>271</v>
      </c>
      <c r="D43" s="122" t="s">
        <v>324</v>
      </c>
      <c r="E43" s="119" t="s">
        <v>382</v>
      </c>
      <c r="F43" s="122" t="s">
        <v>326</v>
      </c>
      <c r="G43" s="119" t="s">
        <v>327</v>
      </c>
      <c r="H43" s="122"/>
      <c r="I43" s="122" t="s">
        <v>328</v>
      </c>
      <c r="J43" s="119" t="s">
        <v>382</v>
      </c>
    </row>
    <row r="44" ht="18.75" customHeight="1" spans="1:10">
      <c r="A44" s="224" t="s">
        <v>255</v>
      </c>
      <c r="B44" s="122" t="s">
        <v>368</v>
      </c>
      <c r="C44" s="122" t="s">
        <v>271</v>
      </c>
      <c r="D44" s="122" t="s">
        <v>298</v>
      </c>
      <c r="E44" s="119" t="s">
        <v>299</v>
      </c>
      <c r="F44" s="122" t="s">
        <v>300</v>
      </c>
      <c r="G44" s="119" t="s">
        <v>383</v>
      </c>
      <c r="H44" s="122" t="s">
        <v>302</v>
      </c>
      <c r="I44" s="122" t="s">
        <v>277</v>
      </c>
      <c r="J44" s="119" t="s">
        <v>384</v>
      </c>
    </row>
    <row r="45" ht="18.75" customHeight="1" spans="1:10">
      <c r="A45" s="224" t="s">
        <v>255</v>
      </c>
      <c r="B45" s="122" t="s">
        <v>368</v>
      </c>
      <c r="C45" s="122" t="s">
        <v>304</v>
      </c>
      <c r="D45" s="122" t="s">
        <v>305</v>
      </c>
      <c r="E45" s="119" t="s">
        <v>385</v>
      </c>
      <c r="F45" s="122" t="s">
        <v>274</v>
      </c>
      <c r="G45" s="119" t="s">
        <v>295</v>
      </c>
      <c r="H45" s="122" t="s">
        <v>296</v>
      </c>
      <c r="I45" s="122" t="s">
        <v>277</v>
      </c>
      <c r="J45" s="119" t="s">
        <v>386</v>
      </c>
    </row>
    <row r="46" ht="18.75" customHeight="1" spans="1:10">
      <c r="A46" s="224" t="s">
        <v>255</v>
      </c>
      <c r="B46" s="122" t="s">
        <v>368</v>
      </c>
      <c r="C46" s="122" t="s">
        <v>309</v>
      </c>
      <c r="D46" s="122" t="s">
        <v>310</v>
      </c>
      <c r="E46" s="119" t="s">
        <v>338</v>
      </c>
      <c r="F46" s="122" t="s">
        <v>274</v>
      </c>
      <c r="G46" s="119" t="s">
        <v>295</v>
      </c>
      <c r="H46" s="122" t="s">
        <v>296</v>
      </c>
      <c r="I46" s="122" t="s">
        <v>277</v>
      </c>
      <c r="J46" s="119" t="s">
        <v>387</v>
      </c>
    </row>
  </sheetData>
  <mergeCells count="10">
    <mergeCell ref="A2:J2"/>
    <mergeCell ref="A3:H3"/>
    <mergeCell ref="A8:A17"/>
    <mergeCell ref="A18:A25"/>
    <mergeCell ref="A26:A37"/>
    <mergeCell ref="A38:A46"/>
    <mergeCell ref="B8:B17"/>
    <mergeCell ref="B18:B25"/>
    <mergeCell ref="B26:B37"/>
    <mergeCell ref="B38:B4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杨建菊</cp:lastModifiedBy>
  <dcterms:created xsi:type="dcterms:W3CDTF">2025-03-13T07:46:00Z</dcterms:created>
  <dcterms:modified xsi:type="dcterms:W3CDTF">2025-05-14T03:03:08Z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54A668377FD245508CD850763A0440AA</vt:lpwstr>
  </property>
</Properties>
</file>